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9420" windowHeight="5010" activeTab="3"/>
  </bookViews>
  <sheets>
    <sheet name="Plan1" sheetId="1" r:id="rId1"/>
    <sheet name="Plan2" sheetId="2" r:id="rId2"/>
    <sheet name="Plan3" sheetId="3" r:id="rId3"/>
    <sheet name="Plan4" sheetId="4" r:id="rId4"/>
    <sheet name="Notas" sheetId="5" r:id="rId5"/>
  </sheets>
  <definedNames>
    <definedName name="_xlnm.Print_Area" localSheetId="4">'Notas'!$A$1:$J$103</definedName>
    <definedName name="_xlnm.Print_Area" localSheetId="0">'Plan1'!$A$1:$K$63</definedName>
    <definedName name="_xlnm.Print_Area" localSheetId="2">'Plan3'!$A$1:$K$51</definedName>
    <definedName name="_xlnm.Print_Area" localSheetId="3">'Plan4'!$A$1:$J$53</definedName>
  </definedNames>
  <calcPr fullCalcOnLoad="1"/>
</workbook>
</file>

<file path=xl/sharedStrings.xml><?xml version="1.0" encoding="utf-8"?>
<sst xmlns="http://schemas.openxmlformats.org/spreadsheetml/2006/main" count="489" uniqueCount="120">
  <si>
    <t>1. Registro com valor declarado:</t>
  </si>
  <si>
    <t>Total</t>
  </si>
  <si>
    <t>R$</t>
  </si>
  <si>
    <t>a</t>
  </si>
  <si>
    <t>até</t>
  </si>
  <si>
    <t>b</t>
  </si>
  <si>
    <t>mais de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</si>
  <si>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</si>
  <si>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</si>
  <si>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</si>
  <si>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</si>
  <si>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</si>
  <si>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</si>
  <si>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</si>
  <si>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</si>
  <si>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</si>
  <si>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</si>
  <si>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</si>
  <si>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</si>
  <si>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</si>
  <si>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</si>
  <si>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1.1 Registro de contrato de aquisição imobiliária</t>
  </si>
  <si>
    <t>financiada com recursos do FGTS ou integrantes</t>
  </si>
  <si>
    <t>de programas habitacionais(COHAB e CDHU),</t>
  </si>
  <si>
    <t>independentemente do número de atos a serem</t>
  </si>
  <si>
    <t>praticados e do valor do negócio jurídico</t>
  </si>
  <si>
    <t>ultimas tabelas/item 1 da tabela B- 04/12/2001</t>
  </si>
  <si>
    <t xml:space="preserve"> Oficial</t>
  </si>
  <si>
    <t xml:space="preserve"> Ao</t>
  </si>
  <si>
    <t xml:space="preserve"> Estado</t>
  </si>
  <si>
    <t>A Cart. Das</t>
  </si>
  <si>
    <t>Serventias</t>
  </si>
  <si>
    <t>Comp. do</t>
  </si>
  <si>
    <t>k</t>
  </si>
  <si>
    <t>r</t>
  </si>
  <si>
    <t>s</t>
  </si>
  <si>
    <t>t</t>
  </si>
  <si>
    <t>u</t>
  </si>
  <si>
    <t>v</t>
  </si>
  <si>
    <t>x</t>
  </si>
  <si>
    <t>w</t>
  </si>
  <si>
    <t>y</t>
  </si>
  <si>
    <t>z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</si>
  <si>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</si>
  <si>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</si>
  <si>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</si>
  <si>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</si>
  <si>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</si>
  <si>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</si>
  <si>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</si>
  <si>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</si>
  <si>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</si>
  <si>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</si>
  <si>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</si>
  <si>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</si>
  <si>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</si>
  <si>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</si>
  <si>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</si>
  <si>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</si>
  <si>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</si>
  <si>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</si>
  <si>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</si>
  <si>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</si>
  <si>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</si>
  <si>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</si>
  <si>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1. Averbação com valor declarado</t>
  </si>
  <si>
    <t>Reg. Cívil</t>
  </si>
  <si>
    <t>2.1  Averbação sem valor declarado</t>
  </si>
  <si>
    <t>3. Loteamento</t>
  </si>
  <si>
    <t>a)registro de loteamento ou desmembramento</t>
  </si>
  <si>
    <t>urbano ou rural, além das despesas de publicação</t>
  </si>
  <si>
    <t>pela imprensa: por lote ou gleba</t>
  </si>
  <si>
    <t>b)intimação ou notificação, excluídas as despesas</t>
  </si>
  <si>
    <t>de publicação de editais</t>
  </si>
  <si>
    <t>4. Abertura de Matrícula,</t>
  </si>
  <si>
    <t>a requerimento do interessado com ato autônomo</t>
  </si>
  <si>
    <t>5. Incorporação e Condomínio</t>
  </si>
  <si>
    <t>a)registro de incorporação imobiliária ou de especificação de condomínio - valor do terreno</t>
  </si>
  <si>
    <t>mais custo global da construção (art. 32 da Lei Federal nº 4,591/64)</t>
  </si>
  <si>
    <t xml:space="preserve">b) registro de convenção de condomínio, qualquer  </t>
  </si>
  <si>
    <t>que seja o número de unidades, incluído o valor das</t>
  </si>
  <si>
    <t>averbações necessárias</t>
  </si>
  <si>
    <t>/últimas tabelas /item 3 da tabela B - 04/12/2001</t>
  </si>
  <si>
    <t>6. Registro e averbação relativos a emissão de</t>
  </si>
  <si>
    <t xml:space="preserve">debêntures:  </t>
  </si>
  <si>
    <t>20% dos valôres fixados nos itens 1 e 2,</t>
  </si>
  <si>
    <t>respectivamente, quaisquer que sejam os atos</t>
  </si>
  <si>
    <t>praticados, inclusive eventual registro de hipoteca</t>
  </si>
  <si>
    <t>7. Registro de Pacto Antenupcial:</t>
  </si>
  <si>
    <t xml:space="preserve">8. Registro Livro nº 3 de cédula de crédito ou </t>
  </si>
  <si>
    <t>ou produto rural pignoratícia</t>
  </si>
  <si>
    <t>(Decreto-Lei 167/67)</t>
  </si>
  <si>
    <t xml:space="preserve">           Valor do Crédito ou do Produto</t>
  </si>
  <si>
    <t>até    5.000,00</t>
  </si>
  <si>
    <t>de     5.000,01    à     40,000,00</t>
  </si>
  <si>
    <t>de   40.000,01    à  160.000,00</t>
  </si>
  <si>
    <t>de 160.000,01    à  491.500,00</t>
  </si>
  <si>
    <t>Acima de R$ 491.500,01 a cobrança se dará com base</t>
  </si>
  <si>
    <t>no item 1 da Tabela de Registro, com redução de</t>
  </si>
  <si>
    <t>30% (trinta por cento)</t>
  </si>
  <si>
    <t>9. Registro de hipoteca cedular rural</t>
  </si>
  <si>
    <t>(Decreto-Lei 167/67), por imóvel.</t>
  </si>
  <si>
    <t>10. Inscrição de Penhora:</t>
  </si>
  <si>
    <t>20%  (vinte por vento )</t>
  </si>
  <si>
    <t>do previsto no item 1 - Registro</t>
  </si>
  <si>
    <t xml:space="preserve">11. Certidões </t>
  </si>
  <si>
    <t>Qualquer forma de certidão</t>
  </si>
  <si>
    <t>12. Prenotação de Titulo (vide Nota Explicativa</t>
  </si>
  <si>
    <t>nº 8</t>
  </si>
  <si>
    <t xml:space="preserve">13. Informação prestada por qualquer forma ou </t>
  </si>
  <si>
    <t>meio quando o interessado dispensar a certidão,</t>
  </si>
  <si>
    <t>inclusive sob forma de relação às Prefeituras</t>
  </si>
  <si>
    <t>e pedidos de certidões via Internet efetuados</t>
  </si>
  <si>
    <t>em Cartório diverso da situação do imóvel</t>
  </si>
  <si>
    <t>/últimas tabelas/item 6 da tabela B</t>
  </si>
  <si>
    <r>
      <t xml:space="preserve">  </t>
    </r>
    <r>
      <rPr>
        <b/>
        <sz val="12"/>
        <rFont val="Arial"/>
        <family val="2"/>
      </rPr>
      <t xml:space="preserve">  VALORES BÁSICOS</t>
    </r>
  </si>
  <si>
    <t>TABELA II</t>
  </si>
  <si>
    <t>DOS OFICIOS DE REGISTRO DE IMÓVEIS</t>
  </si>
  <si>
    <t>Tribunal de</t>
  </si>
  <si>
    <t>Justiça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</si>
</sst>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  <numFmt numFmtId="178" formatCode="_(* #,##0.000_);_(* \(#,##0.000\);_(* &quot;-&quot;??_);_(@_)"/>
    <numFmt numFmtId="179" formatCode="0.000"/>
    <numFmt numFmtId="180" formatCode="_(* #,##0.00000_);_(* \(#,##0.00000\);_(* &quot;-&quot;??_);_(@_)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_(* #,##0.000000000000_);_(* \(#,##0.000000000000\);_(* &quot;-&quot;??_);_(@_)"/>
    <numFmt numFmtId="191" formatCode="_(* #,##0.0000000000000_);_(* \(#,##0.0000000000000\);_(* &quot;-&quot;??_);_(@_)"/>
    <numFmt numFmtId="192" formatCode="_(* #,##0.00000000000000_);_(* \(#,##0.00000000000000\);_(* &quot;-&quot;??_);_(@_)"/>
    <numFmt numFmtId="193" formatCode="_(* #,##0.000000000000000_);_(* \(#,##0.000000000000000\);_(* &quot;-&quot;??_);_(@_)"/>
    <numFmt numFmtId="194" formatCode="_(* #,##0.0000000000000000_);_(* \(#,##0.0000000000000000\);_(* &quot;-&quot;??_);_(@_)"/>
    <numFmt numFmtId="195" formatCode="_(* #,##0.00000000000000000_);_(* \(#,##0.00000000000000000\);_(* &quot;-&quot;??_);_(@_)"/>
    <numFmt numFmtId="196" formatCode="0.000000"/>
    <numFmt numFmtId="197" formatCode="0.00000"/>
    <numFmt numFmtId="198" formatCode="0.0000"/>
    <numFmt numFmtId="199" formatCode="0.0000000"/>
    <numFmt numFmtId="200" formatCode="0.00000000"/>
  </numFmts>
  <fonts count="1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43" fontId="1" fillId="0" borderId="1" xfId="20" applyNumberFormat="1" applyFont="1" applyBorder="1" applyAlignment="1">
      <alignment horizontal="right"/>
    </xf>
    <xf numFmtId="0" fontId="2" fillId="0" borderId="0" xfId="0" applyFont="1" applyAlignment="1">
      <alignment/>
    </xf>
    <xf numFmtId="43" fontId="1" fillId="0" borderId="2" xfId="2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3" fontId="1" fillId="0" borderId="3" xfId="20" applyNumberFormat="1" applyFont="1" applyBorder="1" applyAlignment="1">
      <alignment horizontal="right"/>
    </xf>
    <xf numFmtId="43" fontId="1" fillId="0" borderId="4" xfId="20" applyNumberFormat="1" applyFont="1" applyBorder="1" applyAlignment="1">
      <alignment horizontal="right"/>
    </xf>
    <xf numFmtId="43" fontId="1" fillId="0" borderId="5" xfId="2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3" fontId="1" fillId="0" borderId="0" xfId="2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43" fontId="1" fillId="0" borderId="7" xfId="2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3" fontId="1" fillId="0" borderId="7" xfId="2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43" fontId="1" fillId="0" borderId="25" xfId="20" applyNumberFormat="1" applyFont="1" applyBorder="1" applyAlignment="1">
      <alignment horizontal="right"/>
    </xf>
    <xf numFmtId="43" fontId="1" fillId="0" borderId="26" xfId="20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30" xfId="0" applyFont="1" applyBorder="1" applyAlignment="1">
      <alignment horizontal="center"/>
    </xf>
    <xf numFmtId="43" fontId="1" fillId="0" borderId="31" xfId="2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80" fontId="1" fillId="0" borderId="39" xfId="20" applyNumberFormat="1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43" fontId="1" fillId="0" borderId="40" xfId="20" applyNumberFormat="1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38" xfId="0" applyFont="1" applyFill="1" applyBorder="1" applyAlignment="1">
      <alignment horizontal="left"/>
    </xf>
    <xf numFmtId="0" fontId="0" fillId="2" borderId="39" xfId="0" applyFont="1" applyFill="1" applyBorder="1" applyAlignment="1">
      <alignment horizontal="left"/>
    </xf>
    <xf numFmtId="0" fontId="0" fillId="2" borderId="4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" fillId="2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2" xfId="2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3" fontId="1" fillId="0" borderId="46" xfId="2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43" fontId="1" fillId="0" borderId="21" xfId="20" applyNumberFormat="1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0" fillId="0" borderId="29" xfId="0" applyFont="1" applyBorder="1" applyAlignment="1">
      <alignment horizontal="left"/>
    </xf>
    <xf numFmtId="43" fontId="1" fillId="0" borderId="47" xfId="20" applyNumberFormat="1" applyFont="1" applyBorder="1" applyAlignment="1">
      <alignment horizontal="right"/>
    </xf>
    <xf numFmtId="43" fontId="1" fillId="0" borderId="49" xfId="20" applyNumberFormat="1" applyFont="1" applyBorder="1" applyAlignment="1">
      <alignment horizontal="right"/>
    </xf>
    <xf numFmtId="43" fontId="1" fillId="0" borderId="50" xfId="20" applyNumberFormat="1" applyFont="1" applyBorder="1" applyAlignment="1">
      <alignment horizontal="right"/>
    </xf>
    <xf numFmtId="2" fontId="1" fillId="2" borderId="50" xfId="0" applyNumberFormat="1" applyFont="1" applyFill="1" applyBorder="1" applyAlignment="1">
      <alignment horizontal="right"/>
    </xf>
    <xf numFmtId="0" fontId="1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8" fontId="5" fillId="0" borderId="7" xfId="2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43" fontId="5" fillId="0" borderId="3" xfId="20" applyNumberFormat="1" applyFont="1" applyBorder="1" applyAlignment="1">
      <alignment horizontal="right"/>
    </xf>
    <xf numFmtId="43" fontId="5" fillId="0" borderId="1" xfId="20" applyNumberFormat="1" applyFont="1" applyBorder="1" applyAlignment="1">
      <alignment horizontal="right"/>
    </xf>
    <xf numFmtId="43" fontId="5" fillId="0" borderId="2" xfId="20" applyNumberFormat="1" applyFont="1" applyBorder="1" applyAlignment="1">
      <alignment horizontal="right"/>
    </xf>
    <xf numFmtId="0" fontId="5" fillId="0" borderId="0" xfId="0" applyFont="1" applyAlignment="1">
      <alignment/>
    </xf>
    <xf numFmtId="43" fontId="5" fillId="0" borderId="7" xfId="20" applyNumberFormat="1" applyFont="1" applyBorder="1" applyAlignment="1">
      <alignment horizontal="right"/>
    </xf>
    <xf numFmtId="43" fontId="5" fillId="0" borderId="7" xfId="2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3" fontId="5" fillId="0" borderId="4" xfId="2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43" fontId="5" fillId="0" borderId="25" xfId="20" applyNumberFormat="1" applyFont="1" applyBorder="1" applyAlignment="1">
      <alignment horizontal="right"/>
    </xf>
    <xf numFmtId="43" fontId="5" fillId="0" borderId="23" xfId="20" applyFont="1" applyBorder="1" applyAlignment="1">
      <alignment horizontal="right"/>
    </xf>
    <xf numFmtId="43" fontId="5" fillId="0" borderId="48" xfId="20" applyNumberFormat="1" applyFont="1" applyBorder="1" applyAlignment="1">
      <alignment horizontal="right"/>
    </xf>
    <xf numFmtId="43" fontId="5" fillId="0" borderId="26" xfId="20" applyFont="1" applyBorder="1" applyAlignment="1">
      <alignment horizontal="right"/>
    </xf>
    <xf numFmtId="43" fontId="5" fillId="0" borderId="2" xfId="0" applyNumberFormat="1" applyFont="1" applyBorder="1" applyAlignment="1">
      <alignment/>
    </xf>
    <xf numFmtId="43" fontId="5" fillId="0" borderId="48" xfId="0" applyNumberFormat="1" applyFont="1" applyBorder="1" applyAlignment="1">
      <alignment/>
    </xf>
    <xf numFmtId="43" fontId="5" fillId="0" borderId="49" xfId="2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43" fontId="5" fillId="0" borderId="31" xfId="2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43" fontId="5" fillId="0" borderId="5" xfId="20" applyNumberFormat="1" applyFont="1" applyBorder="1" applyAlignment="1">
      <alignment horizontal="right"/>
    </xf>
    <xf numFmtId="43" fontId="5" fillId="0" borderId="51" xfId="20" applyNumberFormat="1" applyFont="1" applyBorder="1" applyAlignment="1">
      <alignment horizontal="right"/>
    </xf>
    <xf numFmtId="2" fontId="1" fillId="0" borderId="46" xfId="0" applyNumberFormat="1" applyFont="1" applyBorder="1" applyAlignment="1">
      <alignment/>
    </xf>
    <xf numFmtId="2" fontId="1" fillId="0" borderId="48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SheetLayoutView="100" workbookViewId="0" topLeftCell="A1">
      <selection activeCell="A1" sqref="A1:K1"/>
    </sheetView>
  </sheetViews>
  <sheetFormatPr defaultColWidth="9.140625" defaultRowHeight="12.75"/>
  <cols>
    <col min="1" max="1" width="4.140625" style="45" customWidth="1"/>
    <col min="2" max="2" width="7.7109375" style="45" customWidth="1"/>
    <col min="3" max="3" width="16.140625" style="45" customWidth="1"/>
    <col min="4" max="4" width="4.7109375" style="45" customWidth="1"/>
    <col min="5" max="5" width="16.57421875" style="45" customWidth="1"/>
    <col min="6" max="6" width="12.7109375" style="45" customWidth="1"/>
    <col min="7" max="7" width="12.00390625" style="45" customWidth="1"/>
    <col min="8" max="8" width="14.7109375" style="45" customWidth="1"/>
    <col min="9" max="10" width="13.421875" style="45" customWidth="1"/>
    <col min="11" max="11" width="13.00390625" style="45" customWidth="1"/>
    <col min="12" max="16384" width="9.140625" style="45" customWidth="1"/>
  </cols>
  <sheetData>
    <row r="1" spans="1:11" s="6" customFormat="1" ht="15.75">
      <c r="A1" s="190" t="s">
        <v>116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6" customFormat="1" ht="15.75">
      <c r="A2" s="191" t="s">
        <v>117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8" s="6" customFormat="1" ht="16.5" thickBot="1">
      <c r="A3" s="138"/>
      <c r="B3" s="138"/>
      <c r="C3" s="138"/>
      <c r="D3" s="138"/>
      <c r="E3" s="138"/>
      <c r="F3" s="138"/>
      <c r="G3" s="138"/>
      <c r="H3" s="138"/>
    </row>
    <row r="4" spans="1:11" ht="21" thickBot="1">
      <c r="A4" s="39" t="s">
        <v>0</v>
      </c>
      <c r="B4" s="40"/>
      <c r="C4" s="41"/>
      <c r="D4" s="41"/>
      <c r="E4" s="41"/>
      <c r="F4" s="42"/>
      <c r="G4" s="43"/>
      <c r="H4" s="43"/>
      <c r="I4" s="43"/>
      <c r="J4" s="43"/>
      <c r="K4" s="44"/>
    </row>
    <row r="5" spans="1:11" ht="20.25">
      <c r="A5" s="39"/>
      <c r="B5" s="41"/>
      <c r="C5" s="41"/>
      <c r="D5" s="41"/>
      <c r="E5" s="41"/>
      <c r="F5" s="46" t="s">
        <v>28</v>
      </c>
      <c r="G5" s="46" t="s">
        <v>28</v>
      </c>
      <c r="H5" s="46" t="s">
        <v>30</v>
      </c>
      <c r="I5" s="46" t="s">
        <v>32</v>
      </c>
      <c r="J5" s="139" t="s">
        <v>118</v>
      </c>
      <c r="K5" s="44"/>
    </row>
    <row r="6" spans="1:11" ht="18.75" thickBot="1">
      <c r="A6" s="47"/>
      <c r="B6" s="48"/>
      <c r="C6" s="49" t="s">
        <v>115</v>
      </c>
      <c r="D6" s="50"/>
      <c r="E6" s="51"/>
      <c r="F6" s="52" t="s">
        <v>27</v>
      </c>
      <c r="G6" s="52" t="s">
        <v>29</v>
      </c>
      <c r="H6" s="52" t="s">
        <v>31</v>
      </c>
      <c r="I6" s="52" t="s">
        <v>66</v>
      </c>
      <c r="J6" s="53" t="s">
        <v>119</v>
      </c>
      <c r="K6" s="53" t="s">
        <v>1</v>
      </c>
    </row>
    <row r="7" spans="1:11" ht="12.75">
      <c r="A7" s="54"/>
      <c r="B7" s="55"/>
      <c r="C7" s="56" t="s">
        <v>2</v>
      </c>
      <c r="D7" s="57"/>
      <c r="E7" s="58" t="s">
        <v>2</v>
      </c>
      <c r="F7" s="59" t="s">
        <v>2</v>
      </c>
      <c r="G7" s="59" t="s">
        <v>2</v>
      </c>
      <c r="H7" s="59" t="s">
        <v>2</v>
      </c>
      <c r="I7" s="59" t="s">
        <v>2</v>
      </c>
      <c r="J7" s="60"/>
      <c r="K7" s="60" t="s">
        <v>2</v>
      </c>
    </row>
    <row r="8" spans="1:11" s="167" customFormat="1" ht="15">
      <c r="A8" s="160" t="s">
        <v>3</v>
      </c>
      <c r="B8" s="161" t="s">
        <v>6</v>
      </c>
      <c r="C8" s="162">
        <v>0</v>
      </c>
      <c r="D8" s="163" t="s">
        <v>4</v>
      </c>
      <c r="E8" s="164">
        <v>590</v>
      </c>
      <c r="F8" s="165">
        <f>K8*62.5%</f>
        <v>39.93125</v>
      </c>
      <c r="G8" s="165">
        <f>K8*17.763157%</f>
        <v>11.3488810073</v>
      </c>
      <c r="H8" s="165">
        <f>K8*13.157894%</f>
        <v>8.4065784766</v>
      </c>
      <c r="I8" s="165">
        <f>K8*3.289473%</f>
        <v>2.1016442997</v>
      </c>
      <c r="J8" s="166">
        <f>K8*3.289473%</f>
        <v>2.1016442997</v>
      </c>
      <c r="K8" s="166">
        <v>63.89</v>
      </c>
    </row>
    <row r="9" spans="1:11" s="167" customFormat="1" ht="15">
      <c r="A9" s="160" t="s">
        <v>5</v>
      </c>
      <c r="B9" s="161" t="s">
        <v>6</v>
      </c>
      <c r="C9" s="168">
        <v>590</v>
      </c>
      <c r="D9" s="163" t="s">
        <v>4</v>
      </c>
      <c r="E9" s="164">
        <v>1474</v>
      </c>
      <c r="F9" s="165">
        <f aca="true" t="shared" si="0" ref="F9:F61">K9*62.5%</f>
        <v>64.075</v>
      </c>
      <c r="G9" s="165">
        <f aca="true" t="shared" si="1" ref="G9:G61">K9*17.763157%</f>
        <v>18.210788556399997</v>
      </c>
      <c r="H9" s="165">
        <f aca="true" t="shared" si="2" ref="H9:H61">K9*13.157894%</f>
        <v>13.4894729288</v>
      </c>
      <c r="I9" s="165">
        <f aca="true" t="shared" si="3" ref="I9:I61">K9*3.289473%</f>
        <v>3.3723677196</v>
      </c>
      <c r="J9" s="166">
        <f aca="true" t="shared" si="4" ref="J9:J61">K9*3.289473%</f>
        <v>3.3723677196</v>
      </c>
      <c r="K9" s="166">
        <v>102.52</v>
      </c>
    </row>
    <row r="10" spans="1:11" s="167" customFormat="1" ht="15">
      <c r="A10" s="160" t="s">
        <v>7</v>
      </c>
      <c r="B10" s="161" t="s">
        <v>6</v>
      </c>
      <c r="C10" s="168">
        <v>1474</v>
      </c>
      <c r="D10" s="163" t="s">
        <v>4</v>
      </c>
      <c r="E10" s="164">
        <v>2457</v>
      </c>
      <c r="F10" s="165">
        <f t="shared" si="0"/>
        <v>114.94999999999999</v>
      </c>
      <c r="G10" s="165">
        <f t="shared" si="1"/>
        <v>32.66999835439999</v>
      </c>
      <c r="H10" s="165">
        <f t="shared" si="2"/>
        <v>24.1999986448</v>
      </c>
      <c r="I10" s="165">
        <f t="shared" si="3"/>
        <v>6.0499987416000005</v>
      </c>
      <c r="J10" s="166">
        <f t="shared" si="4"/>
        <v>6.0499987416000005</v>
      </c>
      <c r="K10" s="166">
        <v>183.92</v>
      </c>
    </row>
    <row r="11" spans="1:11" s="167" customFormat="1" ht="15">
      <c r="A11" s="160" t="s">
        <v>8</v>
      </c>
      <c r="B11" s="161" t="s">
        <v>6</v>
      </c>
      <c r="C11" s="169">
        <v>2457</v>
      </c>
      <c r="D11" s="163" t="s">
        <v>4</v>
      </c>
      <c r="E11" s="164">
        <v>4915</v>
      </c>
      <c r="F11" s="165">
        <f t="shared" si="0"/>
        <v>170.55624999999998</v>
      </c>
      <c r="G11" s="165">
        <f t="shared" si="1"/>
        <v>48.473879137299996</v>
      </c>
      <c r="H11" s="165">
        <f t="shared" si="2"/>
        <v>35.9065769366</v>
      </c>
      <c r="I11" s="165">
        <f t="shared" si="3"/>
        <v>8.976642869700001</v>
      </c>
      <c r="J11" s="166">
        <f t="shared" si="4"/>
        <v>8.976642869700001</v>
      </c>
      <c r="K11" s="166">
        <v>272.89</v>
      </c>
    </row>
    <row r="12" spans="1:11" s="167" customFormat="1" ht="15">
      <c r="A12" s="160" t="s">
        <v>9</v>
      </c>
      <c r="B12" s="161" t="s">
        <v>6</v>
      </c>
      <c r="C12" s="169">
        <v>4915</v>
      </c>
      <c r="D12" s="163" t="s">
        <v>4</v>
      </c>
      <c r="E12" s="164">
        <v>9830</v>
      </c>
      <c r="F12" s="165">
        <f t="shared" si="0"/>
        <v>207.35625</v>
      </c>
      <c r="G12" s="165">
        <f t="shared" si="1"/>
        <v>58.93282597889999</v>
      </c>
      <c r="H12" s="165">
        <f t="shared" si="2"/>
        <v>43.6539449238</v>
      </c>
      <c r="I12" s="165">
        <f t="shared" si="3"/>
        <v>10.913484572100002</v>
      </c>
      <c r="J12" s="166">
        <f t="shared" si="4"/>
        <v>10.913484572100002</v>
      </c>
      <c r="K12" s="166">
        <v>331.77</v>
      </c>
    </row>
    <row r="13" spans="1:11" s="167" customFormat="1" ht="15">
      <c r="A13" s="160" t="s">
        <v>10</v>
      </c>
      <c r="B13" s="161" t="s">
        <v>6</v>
      </c>
      <c r="C13" s="169">
        <v>9830</v>
      </c>
      <c r="D13" s="163" t="s">
        <v>4</v>
      </c>
      <c r="E13" s="164">
        <v>29490</v>
      </c>
      <c r="F13" s="165">
        <f t="shared" si="0"/>
        <v>231.24375</v>
      </c>
      <c r="G13" s="165">
        <f t="shared" si="1"/>
        <v>65.72190458429999</v>
      </c>
      <c r="H13" s="165">
        <f t="shared" si="2"/>
        <v>48.6828920106</v>
      </c>
      <c r="I13" s="165">
        <f t="shared" si="3"/>
        <v>12.170721152700002</v>
      </c>
      <c r="J13" s="166">
        <f t="shared" si="4"/>
        <v>12.170721152700002</v>
      </c>
      <c r="K13" s="166">
        <v>369.99</v>
      </c>
    </row>
    <row r="14" spans="1:11" s="167" customFormat="1" ht="15">
      <c r="A14" s="160" t="s">
        <v>11</v>
      </c>
      <c r="B14" s="161" t="s">
        <v>6</v>
      </c>
      <c r="C14" s="169">
        <v>29490</v>
      </c>
      <c r="D14" s="163" t="s">
        <v>4</v>
      </c>
      <c r="E14" s="164">
        <v>49150</v>
      </c>
      <c r="F14" s="165">
        <f t="shared" si="0"/>
        <v>295.15</v>
      </c>
      <c r="G14" s="165">
        <f t="shared" si="1"/>
        <v>83.8847326168</v>
      </c>
      <c r="H14" s="165">
        <f t="shared" si="2"/>
        <v>62.13683862560001</v>
      </c>
      <c r="I14" s="165">
        <f t="shared" si="3"/>
        <v>15.534207295200002</v>
      </c>
      <c r="J14" s="166">
        <f t="shared" si="4"/>
        <v>15.534207295200002</v>
      </c>
      <c r="K14" s="166">
        <v>472.24</v>
      </c>
    </row>
    <row r="15" spans="1:11" s="167" customFormat="1" ht="15">
      <c r="A15" s="160" t="s">
        <v>12</v>
      </c>
      <c r="B15" s="161" t="s">
        <v>6</v>
      </c>
      <c r="C15" s="169">
        <v>49150</v>
      </c>
      <c r="D15" s="163" t="s">
        <v>4</v>
      </c>
      <c r="E15" s="164">
        <v>58980</v>
      </c>
      <c r="F15" s="165">
        <f t="shared" si="0"/>
        <v>358.92499999999995</v>
      </c>
      <c r="G15" s="165">
        <f t="shared" si="1"/>
        <v>102.01025801959999</v>
      </c>
      <c r="H15" s="165">
        <f t="shared" si="2"/>
        <v>75.5631536632</v>
      </c>
      <c r="I15" s="165">
        <f t="shared" si="3"/>
        <v>18.8907855444</v>
      </c>
      <c r="J15" s="166">
        <f t="shared" si="4"/>
        <v>18.8907855444</v>
      </c>
      <c r="K15" s="166">
        <v>574.28</v>
      </c>
    </row>
    <row r="16" spans="1:11" s="167" customFormat="1" ht="15">
      <c r="A16" s="160" t="s">
        <v>13</v>
      </c>
      <c r="B16" s="161" t="s">
        <v>6</v>
      </c>
      <c r="C16" s="169">
        <v>58980</v>
      </c>
      <c r="D16" s="163" t="s">
        <v>4</v>
      </c>
      <c r="E16" s="164">
        <v>68810</v>
      </c>
      <c r="F16" s="165">
        <f t="shared" si="0"/>
        <v>390.75</v>
      </c>
      <c r="G16" s="165">
        <f t="shared" si="1"/>
        <v>111.055257564</v>
      </c>
      <c r="H16" s="165">
        <f t="shared" si="2"/>
        <v>82.26315328800001</v>
      </c>
      <c r="I16" s="165">
        <f t="shared" si="3"/>
        <v>20.565785196000004</v>
      </c>
      <c r="J16" s="166">
        <f t="shared" si="4"/>
        <v>20.565785196000004</v>
      </c>
      <c r="K16" s="166">
        <v>625.2</v>
      </c>
    </row>
    <row r="17" spans="1:11" s="167" customFormat="1" ht="15">
      <c r="A17" s="160" t="s">
        <v>14</v>
      </c>
      <c r="B17" s="161" t="s">
        <v>6</v>
      </c>
      <c r="C17" s="169">
        <v>68810</v>
      </c>
      <c r="D17" s="163" t="s">
        <v>4</v>
      </c>
      <c r="E17" s="164">
        <v>78640</v>
      </c>
      <c r="F17" s="165">
        <f t="shared" si="0"/>
        <v>422.75624999999997</v>
      </c>
      <c r="G17" s="165">
        <f t="shared" si="1"/>
        <v>120.15177026369999</v>
      </c>
      <c r="H17" s="165">
        <f t="shared" si="2"/>
        <v>89.0013108054</v>
      </c>
      <c r="I17" s="165">
        <f t="shared" si="3"/>
        <v>22.250324319300002</v>
      </c>
      <c r="J17" s="166">
        <f t="shared" si="4"/>
        <v>22.250324319300002</v>
      </c>
      <c r="K17" s="166">
        <v>676.41</v>
      </c>
    </row>
    <row r="18" spans="1:11" s="167" customFormat="1" ht="15">
      <c r="A18" s="160" t="s">
        <v>33</v>
      </c>
      <c r="B18" s="161" t="s">
        <v>6</v>
      </c>
      <c r="C18" s="169">
        <v>78640</v>
      </c>
      <c r="D18" s="163" t="s">
        <v>4</v>
      </c>
      <c r="E18" s="164">
        <v>88470</v>
      </c>
      <c r="F18" s="165">
        <f t="shared" si="0"/>
        <v>445.66875000000005</v>
      </c>
      <c r="G18" s="165">
        <f t="shared" si="1"/>
        <v>126.6637436199</v>
      </c>
      <c r="H18" s="165">
        <f t="shared" si="2"/>
        <v>93.82499474580001</v>
      </c>
      <c r="I18" s="165">
        <f t="shared" si="3"/>
        <v>23.456245121100004</v>
      </c>
      <c r="J18" s="166">
        <f t="shared" si="4"/>
        <v>23.456245121100004</v>
      </c>
      <c r="K18" s="166">
        <v>713.07</v>
      </c>
    </row>
    <row r="19" spans="1:11" s="167" customFormat="1" ht="15">
      <c r="A19" s="160" t="s">
        <v>15</v>
      </c>
      <c r="B19" s="161" t="s">
        <v>6</v>
      </c>
      <c r="C19" s="169">
        <v>88470</v>
      </c>
      <c r="D19" s="163" t="s">
        <v>4</v>
      </c>
      <c r="E19" s="164">
        <v>98300</v>
      </c>
      <c r="F19" s="165">
        <f t="shared" si="0"/>
        <v>457.28749999999997</v>
      </c>
      <c r="G19" s="165">
        <f t="shared" si="1"/>
        <v>129.9659145062</v>
      </c>
      <c r="H19" s="165">
        <f t="shared" si="2"/>
        <v>96.2710472404</v>
      </c>
      <c r="I19" s="165">
        <f t="shared" si="3"/>
        <v>24.067758151800003</v>
      </c>
      <c r="J19" s="166">
        <f t="shared" si="4"/>
        <v>24.067758151800003</v>
      </c>
      <c r="K19" s="166">
        <v>731.66</v>
      </c>
    </row>
    <row r="20" spans="1:11" s="167" customFormat="1" ht="15">
      <c r="A20" s="160" t="s">
        <v>16</v>
      </c>
      <c r="B20" s="161" t="s">
        <v>6</v>
      </c>
      <c r="C20" s="169">
        <v>98300</v>
      </c>
      <c r="D20" s="163" t="s">
        <v>4</v>
      </c>
      <c r="E20" s="164">
        <v>196600</v>
      </c>
      <c r="F20" s="165">
        <f t="shared" si="0"/>
        <v>509.875</v>
      </c>
      <c r="G20" s="165">
        <f t="shared" si="1"/>
        <v>144.91183480599997</v>
      </c>
      <c r="H20" s="165">
        <f t="shared" si="2"/>
        <v>107.342099252</v>
      </c>
      <c r="I20" s="165">
        <f t="shared" si="3"/>
        <v>26.835520734000003</v>
      </c>
      <c r="J20" s="166">
        <f t="shared" si="4"/>
        <v>26.835520734000003</v>
      </c>
      <c r="K20" s="166">
        <v>815.8</v>
      </c>
    </row>
    <row r="21" spans="1:11" s="167" customFormat="1" ht="15">
      <c r="A21" s="160" t="s">
        <v>17</v>
      </c>
      <c r="B21" s="161" t="s">
        <v>6</v>
      </c>
      <c r="C21" s="169">
        <v>196600</v>
      </c>
      <c r="D21" s="163" t="s">
        <v>4</v>
      </c>
      <c r="E21" s="164">
        <v>294900</v>
      </c>
      <c r="F21" s="165">
        <f t="shared" si="0"/>
        <v>597.11875</v>
      </c>
      <c r="G21" s="165">
        <f t="shared" si="1"/>
        <v>169.70742566229998</v>
      </c>
      <c r="H21" s="165">
        <f t="shared" si="2"/>
        <v>125.7092034866</v>
      </c>
      <c r="I21" s="165">
        <f t="shared" si="3"/>
        <v>31.427296094700004</v>
      </c>
      <c r="J21" s="166">
        <f t="shared" si="4"/>
        <v>31.427296094700004</v>
      </c>
      <c r="K21" s="166">
        <v>955.39</v>
      </c>
    </row>
    <row r="22" spans="1:11" s="167" customFormat="1" ht="15">
      <c r="A22" s="160" t="s">
        <v>18</v>
      </c>
      <c r="B22" s="161" t="s">
        <v>6</v>
      </c>
      <c r="C22" s="169">
        <v>294900</v>
      </c>
      <c r="D22" s="163" t="s">
        <v>4</v>
      </c>
      <c r="E22" s="164">
        <v>393200</v>
      </c>
      <c r="F22" s="165">
        <f t="shared" si="0"/>
        <v>687.4250000000001</v>
      </c>
      <c r="G22" s="165">
        <f t="shared" si="1"/>
        <v>195.3734112116</v>
      </c>
      <c r="H22" s="165">
        <f t="shared" si="2"/>
        <v>144.7210445272</v>
      </c>
      <c r="I22" s="165">
        <f t="shared" si="3"/>
        <v>36.180255632400005</v>
      </c>
      <c r="J22" s="166">
        <f t="shared" si="4"/>
        <v>36.180255632400005</v>
      </c>
      <c r="K22" s="166">
        <v>1099.88</v>
      </c>
    </row>
    <row r="23" spans="1:11" s="167" customFormat="1" ht="15">
      <c r="A23" s="160" t="s">
        <v>19</v>
      </c>
      <c r="B23" s="161" t="s">
        <v>6</v>
      </c>
      <c r="C23" s="169">
        <v>393200</v>
      </c>
      <c r="D23" s="163" t="s">
        <v>4</v>
      </c>
      <c r="E23" s="164">
        <v>491500</v>
      </c>
      <c r="F23" s="165">
        <f t="shared" si="0"/>
        <v>777.7437500000001</v>
      </c>
      <c r="G23" s="165">
        <f t="shared" si="1"/>
        <v>221.04294939230002</v>
      </c>
      <c r="H23" s="165">
        <f t="shared" si="2"/>
        <v>163.73551714660002</v>
      </c>
      <c r="I23" s="165">
        <f t="shared" si="3"/>
        <v>40.93387306470001</v>
      </c>
      <c r="J23" s="166">
        <f t="shared" si="4"/>
        <v>40.93387306470001</v>
      </c>
      <c r="K23" s="166">
        <v>1244.39</v>
      </c>
    </row>
    <row r="24" spans="1:11" s="167" customFormat="1" ht="15">
      <c r="A24" s="160" t="s">
        <v>20</v>
      </c>
      <c r="B24" s="161" t="s">
        <v>6</v>
      </c>
      <c r="C24" s="169">
        <v>491500</v>
      </c>
      <c r="D24" s="163" t="s">
        <v>4</v>
      </c>
      <c r="E24" s="164">
        <v>589800</v>
      </c>
      <c r="F24" s="165">
        <f t="shared" si="0"/>
        <v>824.4375</v>
      </c>
      <c r="G24" s="165">
        <f t="shared" si="1"/>
        <v>234.31380398699997</v>
      </c>
      <c r="H24" s="165">
        <f t="shared" si="2"/>
        <v>173.565779754</v>
      </c>
      <c r="I24" s="165">
        <f t="shared" si="3"/>
        <v>43.391438343000004</v>
      </c>
      <c r="J24" s="166">
        <f t="shared" si="4"/>
        <v>43.391438343000004</v>
      </c>
      <c r="K24" s="166">
        <v>1319.1</v>
      </c>
    </row>
    <row r="25" spans="1:11" s="167" customFormat="1" ht="15">
      <c r="A25" s="160" t="s">
        <v>34</v>
      </c>
      <c r="B25" s="161" t="s">
        <v>6</v>
      </c>
      <c r="C25" s="169">
        <v>589800</v>
      </c>
      <c r="D25" s="163" t="s">
        <v>4</v>
      </c>
      <c r="E25" s="164">
        <v>983000</v>
      </c>
      <c r="F25" s="165">
        <f t="shared" si="0"/>
        <v>1057.9</v>
      </c>
      <c r="G25" s="165">
        <f t="shared" si="1"/>
        <v>300.6663006448</v>
      </c>
      <c r="H25" s="165">
        <f t="shared" si="2"/>
        <v>222.71577700160003</v>
      </c>
      <c r="I25" s="165">
        <f t="shared" si="3"/>
        <v>55.67893578720001</v>
      </c>
      <c r="J25" s="166">
        <f t="shared" si="4"/>
        <v>55.67893578720001</v>
      </c>
      <c r="K25" s="166">
        <v>1692.64</v>
      </c>
    </row>
    <row r="26" spans="1:11" s="167" customFormat="1" ht="15">
      <c r="A26" s="160" t="s">
        <v>35</v>
      </c>
      <c r="B26" s="161" t="s">
        <v>6</v>
      </c>
      <c r="C26" s="169">
        <v>983000</v>
      </c>
      <c r="D26" s="163" t="s">
        <v>4</v>
      </c>
      <c r="E26" s="164">
        <v>1474500</v>
      </c>
      <c r="F26" s="165">
        <f t="shared" si="0"/>
        <v>1478.1312500000001</v>
      </c>
      <c r="G26" s="165">
        <f t="shared" si="1"/>
        <v>420.1004393657</v>
      </c>
      <c r="H26" s="165">
        <f t="shared" si="2"/>
        <v>311.18550888940007</v>
      </c>
      <c r="I26" s="165">
        <f t="shared" si="3"/>
        <v>77.79636539730002</v>
      </c>
      <c r="J26" s="166">
        <f t="shared" si="4"/>
        <v>77.79636539730002</v>
      </c>
      <c r="K26" s="166">
        <v>2365.01</v>
      </c>
    </row>
    <row r="27" spans="1:11" s="167" customFormat="1" ht="15">
      <c r="A27" s="160" t="s">
        <v>36</v>
      </c>
      <c r="B27" s="161" t="s">
        <v>6</v>
      </c>
      <c r="C27" s="169">
        <v>1474500</v>
      </c>
      <c r="D27" s="163" t="s">
        <v>4</v>
      </c>
      <c r="E27" s="164">
        <v>1966000</v>
      </c>
      <c r="F27" s="165">
        <f t="shared" si="0"/>
        <v>1945.05625</v>
      </c>
      <c r="G27" s="165">
        <f t="shared" si="1"/>
        <v>552.8054326813</v>
      </c>
      <c r="H27" s="165">
        <f t="shared" si="2"/>
        <v>409.4855033846</v>
      </c>
      <c r="I27" s="165">
        <f t="shared" si="3"/>
        <v>102.37136028570002</v>
      </c>
      <c r="J27" s="166">
        <f t="shared" si="4"/>
        <v>102.37136028570002</v>
      </c>
      <c r="K27" s="166">
        <v>3112.09</v>
      </c>
    </row>
    <row r="28" spans="1:11" s="167" customFormat="1" ht="15">
      <c r="A28" s="160" t="s">
        <v>37</v>
      </c>
      <c r="B28" s="170" t="s">
        <v>6</v>
      </c>
      <c r="C28" s="169">
        <v>1966000</v>
      </c>
      <c r="D28" s="171" t="s">
        <v>4</v>
      </c>
      <c r="E28" s="172">
        <v>2457500</v>
      </c>
      <c r="F28" s="165">
        <f t="shared" si="0"/>
        <v>2411.98125</v>
      </c>
      <c r="G28" s="165">
        <f t="shared" si="1"/>
        <v>685.5104259968999</v>
      </c>
      <c r="H28" s="165">
        <f t="shared" si="2"/>
        <v>507.7854978798</v>
      </c>
      <c r="I28" s="165">
        <f t="shared" si="3"/>
        <v>126.94635517410002</v>
      </c>
      <c r="J28" s="166">
        <f t="shared" si="4"/>
        <v>126.94635517410002</v>
      </c>
      <c r="K28" s="166">
        <v>3859.17</v>
      </c>
    </row>
    <row r="29" spans="1:11" s="167" customFormat="1" ht="15">
      <c r="A29" s="160" t="s">
        <v>38</v>
      </c>
      <c r="B29" s="173" t="s">
        <v>6</v>
      </c>
      <c r="C29" s="169">
        <v>2457500</v>
      </c>
      <c r="D29" s="163" t="s">
        <v>4</v>
      </c>
      <c r="E29" s="164">
        <v>2949000</v>
      </c>
      <c r="F29" s="165">
        <f t="shared" si="0"/>
        <v>2878.90625</v>
      </c>
      <c r="G29" s="165">
        <f t="shared" si="1"/>
        <v>818.2154193125</v>
      </c>
      <c r="H29" s="165">
        <f t="shared" si="2"/>
        <v>606.0854923750001</v>
      </c>
      <c r="I29" s="165">
        <f t="shared" si="3"/>
        <v>151.5213500625</v>
      </c>
      <c r="J29" s="166">
        <f t="shared" si="4"/>
        <v>151.5213500625</v>
      </c>
      <c r="K29" s="166">
        <v>4606.25</v>
      </c>
    </row>
    <row r="30" spans="1:11" s="167" customFormat="1" ht="15">
      <c r="A30" s="160" t="s">
        <v>40</v>
      </c>
      <c r="B30" s="173" t="s">
        <v>6</v>
      </c>
      <c r="C30" s="169">
        <v>2949000</v>
      </c>
      <c r="D30" s="163" t="s">
        <v>4</v>
      </c>
      <c r="E30" s="164">
        <v>3440500</v>
      </c>
      <c r="F30" s="165">
        <f t="shared" si="0"/>
        <v>3345.83125</v>
      </c>
      <c r="G30" s="165">
        <f t="shared" si="1"/>
        <v>950.9204126280999</v>
      </c>
      <c r="H30" s="165">
        <f t="shared" si="2"/>
        <v>704.3854868702</v>
      </c>
      <c r="I30" s="165">
        <f t="shared" si="3"/>
        <v>176.09634495090003</v>
      </c>
      <c r="J30" s="166">
        <f t="shared" si="4"/>
        <v>176.09634495090003</v>
      </c>
      <c r="K30" s="166">
        <v>5353.33</v>
      </c>
    </row>
    <row r="31" spans="1:11" s="167" customFormat="1" ht="15">
      <c r="A31" s="160" t="s">
        <v>39</v>
      </c>
      <c r="B31" s="173" t="s">
        <v>6</v>
      </c>
      <c r="C31" s="169">
        <v>3440500</v>
      </c>
      <c r="D31" s="163" t="s">
        <v>4</v>
      </c>
      <c r="E31" s="164">
        <v>3932000</v>
      </c>
      <c r="F31" s="165">
        <f t="shared" si="0"/>
        <v>3812.75625</v>
      </c>
      <c r="G31" s="165">
        <f t="shared" si="1"/>
        <v>1083.6254059437</v>
      </c>
      <c r="H31" s="165">
        <f t="shared" si="2"/>
        <v>802.6854813654</v>
      </c>
      <c r="I31" s="165">
        <f t="shared" si="3"/>
        <v>200.67133983930003</v>
      </c>
      <c r="J31" s="166">
        <f t="shared" si="4"/>
        <v>200.67133983930003</v>
      </c>
      <c r="K31" s="166">
        <v>6100.41</v>
      </c>
    </row>
    <row r="32" spans="1:11" s="167" customFormat="1" ht="15">
      <c r="A32" s="160" t="s">
        <v>41</v>
      </c>
      <c r="B32" s="173" t="s">
        <v>6</v>
      </c>
      <c r="C32" s="169">
        <v>3932000</v>
      </c>
      <c r="D32" s="163" t="s">
        <v>4</v>
      </c>
      <c r="E32" s="164">
        <v>4423500</v>
      </c>
      <c r="F32" s="165">
        <f t="shared" si="0"/>
        <v>4279.68125</v>
      </c>
      <c r="G32" s="165">
        <f t="shared" si="1"/>
        <v>1216.3303992592998</v>
      </c>
      <c r="H32" s="165">
        <f t="shared" si="2"/>
        <v>900.9854758606</v>
      </c>
      <c r="I32" s="165">
        <f t="shared" si="3"/>
        <v>225.24633472770003</v>
      </c>
      <c r="J32" s="166">
        <f t="shared" si="4"/>
        <v>225.24633472770003</v>
      </c>
      <c r="K32" s="166">
        <v>6847.49</v>
      </c>
    </row>
    <row r="33" spans="1:11" s="167" customFormat="1" ht="15">
      <c r="A33" s="160" t="s">
        <v>42</v>
      </c>
      <c r="B33" s="173" t="s">
        <v>6</v>
      </c>
      <c r="C33" s="169">
        <v>4423500</v>
      </c>
      <c r="D33" s="163" t="s">
        <v>4</v>
      </c>
      <c r="E33" s="164">
        <v>4915000</v>
      </c>
      <c r="F33" s="165">
        <f t="shared" si="0"/>
        <v>4746.60625</v>
      </c>
      <c r="G33" s="165">
        <f t="shared" si="1"/>
        <v>1349.0353925748998</v>
      </c>
      <c r="H33" s="165">
        <f t="shared" si="2"/>
        <v>999.2854703558</v>
      </c>
      <c r="I33" s="165">
        <f t="shared" si="3"/>
        <v>249.82132961610003</v>
      </c>
      <c r="J33" s="166">
        <f t="shared" si="4"/>
        <v>249.82132961610003</v>
      </c>
      <c r="K33" s="166">
        <v>7594.57</v>
      </c>
    </row>
    <row r="34" spans="1:11" s="167" customFormat="1" ht="15">
      <c r="A34" s="160" t="s">
        <v>43</v>
      </c>
      <c r="B34" s="173" t="s">
        <v>6</v>
      </c>
      <c r="C34" s="169">
        <v>4915000</v>
      </c>
      <c r="D34" s="163" t="s">
        <v>4</v>
      </c>
      <c r="E34" s="174">
        <v>5898000</v>
      </c>
      <c r="F34" s="165">
        <f t="shared" si="0"/>
        <v>5446.993750000001</v>
      </c>
      <c r="G34" s="165">
        <f t="shared" si="1"/>
        <v>1548.0928825483</v>
      </c>
      <c r="H34" s="165">
        <f t="shared" si="2"/>
        <v>1146.7354620986</v>
      </c>
      <c r="I34" s="165">
        <f t="shared" si="3"/>
        <v>286.68382194870003</v>
      </c>
      <c r="J34" s="166">
        <f t="shared" si="4"/>
        <v>286.68382194870003</v>
      </c>
      <c r="K34" s="166">
        <v>8715.19</v>
      </c>
    </row>
    <row r="35" spans="1:11" s="167" customFormat="1" ht="15">
      <c r="A35" s="160" t="s">
        <v>44</v>
      </c>
      <c r="B35" s="173" t="s">
        <v>6</v>
      </c>
      <c r="C35" s="169">
        <v>5898000</v>
      </c>
      <c r="D35" s="163" t="s">
        <v>4</v>
      </c>
      <c r="E35" s="164">
        <v>6881000</v>
      </c>
      <c r="F35" s="165">
        <f t="shared" si="0"/>
        <v>6380.84375</v>
      </c>
      <c r="G35" s="165">
        <f t="shared" si="1"/>
        <v>1813.5028691794998</v>
      </c>
      <c r="H35" s="165">
        <f t="shared" si="2"/>
        <v>1343.3354510890001</v>
      </c>
      <c r="I35" s="165">
        <f t="shared" si="3"/>
        <v>335.8338117255</v>
      </c>
      <c r="J35" s="166">
        <f t="shared" si="4"/>
        <v>335.8338117255</v>
      </c>
      <c r="K35" s="166">
        <v>10209.35</v>
      </c>
    </row>
    <row r="36" spans="1:11" s="167" customFormat="1" ht="15">
      <c r="A36" s="160" t="s">
        <v>45</v>
      </c>
      <c r="B36" s="173" t="s">
        <v>6</v>
      </c>
      <c r="C36" s="169">
        <v>6881000</v>
      </c>
      <c r="D36" s="163" t="s">
        <v>4</v>
      </c>
      <c r="E36" s="164">
        <v>7864000</v>
      </c>
      <c r="F36" s="165">
        <f t="shared" si="0"/>
        <v>7314.69375</v>
      </c>
      <c r="G36" s="165">
        <f t="shared" si="1"/>
        <v>2078.9128558107</v>
      </c>
      <c r="H36" s="165">
        <f t="shared" si="2"/>
        <v>1539.9354400794</v>
      </c>
      <c r="I36" s="165">
        <f t="shared" si="3"/>
        <v>384.9838015023</v>
      </c>
      <c r="J36" s="166">
        <f t="shared" si="4"/>
        <v>384.9838015023</v>
      </c>
      <c r="K36" s="166">
        <v>11703.51</v>
      </c>
    </row>
    <row r="37" spans="1:11" s="167" customFormat="1" ht="15">
      <c r="A37" s="160" t="s">
        <v>46</v>
      </c>
      <c r="B37" s="173" t="s">
        <v>6</v>
      </c>
      <c r="C37" s="169">
        <v>7864000</v>
      </c>
      <c r="D37" s="163" t="s">
        <v>4</v>
      </c>
      <c r="E37" s="164">
        <v>8847000</v>
      </c>
      <c r="F37" s="165">
        <f t="shared" si="0"/>
        <v>8248.54375</v>
      </c>
      <c r="G37" s="165">
        <f t="shared" si="1"/>
        <v>2344.3228424419</v>
      </c>
      <c r="H37" s="165">
        <f t="shared" si="2"/>
        <v>1736.5354290698</v>
      </c>
      <c r="I37" s="165">
        <f t="shared" si="3"/>
        <v>434.1337912791001</v>
      </c>
      <c r="J37" s="166">
        <f t="shared" si="4"/>
        <v>434.1337912791001</v>
      </c>
      <c r="K37" s="166">
        <v>13197.67</v>
      </c>
    </row>
    <row r="38" spans="1:11" s="167" customFormat="1" ht="15">
      <c r="A38" s="160" t="s">
        <v>47</v>
      </c>
      <c r="B38" s="173" t="s">
        <v>6</v>
      </c>
      <c r="C38" s="169">
        <v>8847000</v>
      </c>
      <c r="D38" s="163" t="s">
        <v>4</v>
      </c>
      <c r="E38" s="164">
        <v>9830000</v>
      </c>
      <c r="F38" s="165">
        <f t="shared" si="0"/>
        <v>9182.39375</v>
      </c>
      <c r="G38" s="165">
        <f t="shared" si="1"/>
        <v>2609.7328290730998</v>
      </c>
      <c r="H38" s="165">
        <f t="shared" si="2"/>
        <v>1933.1354180602</v>
      </c>
      <c r="I38" s="165">
        <f t="shared" si="3"/>
        <v>483.2837810559001</v>
      </c>
      <c r="J38" s="166">
        <f t="shared" si="4"/>
        <v>483.2837810559001</v>
      </c>
      <c r="K38" s="166">
        <v>14691.83</v>
      </c>
    </row>
    <row r="39" spans="1:11" s="167" customFormat="1" ht="15">
      <c r="A39" s="160" t="s">
        <v>48</v>
      </c>
      <c r="B39" s="173" t="s">
        <v>6</v>
      </c>
      <c r="C39" s="169">
        <v>9830000</v>
      </c>
      <c r="D39" s="163" t="s">
        <v>4</v>
      </c>
      <c r="E39" s="164">
        <v>10813000</v>
      </c>
      <c r="F39" s="165">
        <f t="shared" si="0"/>
        <v>10116.24375</v>
      </c>
      <c r="G39" s="165">
        <f t="shared" si="1"/>
        <v>2875.1428157042997</v>
      </c>
      <c r="H39" s="165">
        <f t="shared" si="2"/>
        <v>2129.7354070506</v>
      </c>
      <c r="I39" s="165">
        <f t="shared" si="3"/>
        <v>532.4337708327</v>
      </c>
      <c r="J39" s="166">
        <f t="shared" si="4"/>
        <v>532.4337708327</v>
      </c>
      <c r="K39" s="166">
        <v>16185.99</v>
      </c>
    </row>
    <row r="40" spans="1:11" s="167" customFormat="1" ht="15">
      <c r="A40" s="160" t="s">
        <v>49</v>
      </c>
      <c r="B40" s="173" t="s">
        <v>6</v>
      </c>
      <c r="C40" s="169">
        <v>10813000</v>
      </c>
      <c r="D40" s="163" t="s">
        <v>4</v>
      </c>
      <c r="E40" s="164">
        <v>11796000</v>
      </c>
      <c r="F40" s="165">
        <f t="shared" si="0"/>
        <v>11050.09375</v>
      </c>
      <c r="G40" s="165">
        <f t="shared" si="1"/>
        <v>3140.5528023355</v>
      </c>
      <c r="H40" s="165">
        <f t="shared" si="2"/>
        <v>2326.3353960410004</v>
      </c>
      <c r="I40" s="165">
        <f t="shared" si="3"/>
        <v>581.5837606095001</v>
      </c>
      <c r="J40" s="166">
        <f t="shared" si="4"/>
        <v>581.5837606095001</v>
      </c>
      <c r="K40" s="166">
        <v>17680.15</v>
      </c>
    </row>
    <row r="41" spans="1:11" s="167" customFormat="1" ht="15">
      <c r="A41" s="160" t="s">
        <v>50</v>
      </c>
      <c r="B41" s="173" t="s">
        <v>6</v>
      </c>
      <c r="C41" s="169">
        <v>11796000</v>
      </c>
      <c r="D41" s="163" t="s">
        <v>4</v>
      </c>
      <c r="E41" s="164">
        <v>12779000</v>
      </c>
      <c r="F41" s="165">
        <f t="shared" si="0"/>
        <v>11983.94375</v>
      </c>
      <c r="G41" s="165">
        <f t="shared" si="1"/>
        <v>3405.9627889667</v>
      </c>
      <c r="H41" s="165">
        <f t="shared" si="2"/>
        <v>2522.9353850314</v>
      </c>
      <c r="I41" s="165">
        <f t="shared" si="3"/>
        <v>630.7337503863001</v>
      </c>
      <c r="J41" s="166">
        <f t="shared" si="4"/>
        <v>630.7337503863001</v>
      </c>
      <c r="K41" s="166">
        <v>19174.31</v>
      </c>
    </row>
    <row r="42" spans="1:11" s="167" customFormat="1" ht="15">
      <c r="A42" s="160" t="s">
        <v>51</v>
      </c>
      <c r="B42" s="173" t="s">
        <v>6</v>
      </c>
      <c r="C42" s="169">
        <v>12779000</v>
      </c>
      <c r="D42" s="163" t="s">
        <v>4</v>
      </c>
      <c r="E42" s="164">
        <v>13762000</v>
      </c>
      <c r="F42" s="165">
        <f t="shared" si="0"/>
        <v>12917.79375</v>
      </c>
      <c r="G42" s="165">
        <f t="shared" si="1"/>
        <v>3671.3727755979</v>
      </c>
      <c r="H42" s="165">
        <f t="shared" si="2"/>
        <v>2719.5353740218</v>
      </c>
      <c r="I42" s="165">
        <f t="shared" si="3"/>
        <v>679.8837401631001</v>
      </c>
      <c r="J42" s="166">
        <f t="shared" si="4"/>
        <v>679.8837401631001</v>
      </c>
      <c r="K42" s="166">
        <v>20668.47</v>
      </c>
    </row>
    <row r="43" spans="1:11" s="167" customFormat="1" ht="15">
      <c r="A43" s="160" t="s">
        <v>52</v>
      </c>
      <c r="B43" s="161" t="s">
        <v>6</v>
      </c>
      <c r="C43" s="175">
        <v>13762000</v>
      </c>
      <c r="D43" s="171" t="s">
        <v>4</v>
      </c>
      <c r="E43" s="172">
        <v>14745000</v>
      </c>
      <c r="F43" s="165">
        <f t="shared" si="0"/>
        <v>13851.643750000001</v>
      </c>
      <c r="G43" s="165">
        <f t="shared" si="1"/>
        <v>3936.7827622290997</v>
      </c>
      <c r="H43" s="165">
        <f t="shared" si="2"/>
        <v>2916.1353630122003</v>
      </c>
      <c r="I43" s="165">
        <f t="shared" si="3"/>
        <v>729.0337299399001</v>
      </c>
      <c r="J43" s="166">
        <f t="shared" si="4"/>
        <v>729.0337299399001</v>
      </c>
      <c r="K43" s="166">
        <v>22162.63</v>
      </c>
    </row>
    <row r="44" spans="1:11" s="167" customFormat="1" ht="15">
      <c r="A44" s="160" t="s">
        <v>53</v>
      </c>
      <c r="B44" s="161" t="s">
        <v>6</v>
      </c>
      <c r="C44" s="169">
        <v>14745000</v>
      </c>
      <c r="D44" s="163" t="s">
        <v>4</v>
      </c>
      <c r="E44" s="164">
        <v>16711000</v>
      </c>
      <c r="F44" s="165">
        <f t="shared" si="0"/>
        <v>15252.418749999999</v>
      </c>
      <c r="G44" s="165">
        <f t="shared" si="1"/>
        <v>4334.897742175899</v>
      </c>
      <c r="H44" s="165">
        <f t="shared" si="2"/>
        <v>3211.0353464978</v>
      </c>
      <c r="I44" s="165">
        <f t="shared" si="3"/>
        <v>802.7587146051001</v>
      </c>
      <c r="J44" s="166">
        <f t="shared" si="4"/>
        <v>802.7587146051001</v>
      </c>
      <c r="K44" s="166">
        <v>24403.87</v>
      </c>
    </row>
    <row r="45" spans="1:11" s="167" customFormat="1" ht="15">
      <c r="A45" s="160" t="s">
        <v>54</v>
      </c>
      <c r="B45" s="161" t="s">
        <v>6</v>
      </c>
      <c r="C45" s="169">
        <v>16711000</v>
      </c>
      <c r="D45" s="163" t="s">
        <v>4</v>
      </c>
      <c r="E45" s="164">
        <v>18677000</v>
      </c>
      <c r="F45" s="165">
        <f t="shared" si="0"/>
        <v>17120.118749999998</v>
      </c>
      <c r="G45" s="165">
        <f t="shared" si="1"/>
        <v>4865.7177154383</v>
      </c>
      <c r="H45" s="165">
        <f t="shared" si="2"/>
        <v>3604.2353244786</v>
      </c>
      <c r="I45" s="165">
        <f t="shared" si="3"/>
        <v>901.0586941587001</v>
      </c>
      <c r="J45" s="166">
        <f t="shared" si="4"/>
        <v>901.0586941587001</v>
      </c>
      <c r="K45" s="166">
        <v>27392.19</v>
      </c>
    </row>
    <row r="46" spans="1:11" s="167" customFormat="1" ht="15">
      <c r="A46" s="160" t="s">
        <v>55</v>
      </c>
      <c r="B46" s="161" t="s">
        <v>6</v>
      </c>
      <c r="C46" s="169">
        <v>18677000</v>
      </c>
      <c r="D46" s="163" t="s">
        <v>4</v>
      </c>
      <c r="E46" s="164">
        <v>20643000</v>
      </c>
      <c r="F46" s="165">
        <f t="shared" si="0"/>
        <v>18987.81875</v>
      </c>
      <c r="G46" s="165">
        <f t="shared" si="1"/>
        <v>5396.5376887007</v>
      </c>
      <c r="H46" s="165">
        <f t="shared" si="2"/>
        <v>3997.4353024593997</v>
      </c>
      <c r="I46" s="165">
        <f t="shared" si="3"/>
        <v>999.3586737123001</v>
      </c>
      <c r="J46" s="166">
        <f t="shared" si="4"/>
        <v>999.3586737123001</v>
      </c>
      <c r="K46" s="166">
        <v>30380.51</v>
      </c>
    </row>
    <row r="47" spans="1:11" s="167" customFormat="1" ht="15">
      <c r="A47" s="160" t="s">
        <v>56</v>
      </c>
      <c r="B47" s="161" t="s">
        <v>6</v>
      </c>
      <c r="C47" s="169">
        <v>20643000</v>
      </c>
      <c r="D47" s="163" t="s">
        <v>4</v>
      </c>
      <c r="E47" s="164">
        <v>22609000</v>
      </c>
      <c r="F47" s="165">
        <f t="shared" si="0"/>
        <v>20855.518750000003</v>
      </c>
      <c r="G47" s="165">
        <f t="shared" si="1"/>
        <v>5927.3576619631</v>
      </c>
      <c r="H47" s="165">
        <f t="shared" si="2"/>
        <v>4390.6352804402</v>
      </c>
      <c r="I47" s="165">
        <f t="shared" si="3"/>
        <v>1097.6586532659003</v>
      </c>
      <c r="J47" s="166">
        <f t="shared" si="4"/>
        <v>1097.6586532659003</v>
      </c>
      <c r="K47" s="166">
        <v>33368.83</v>
      </c>
    </row>
    <row r="48" spans="1:11" s="167" customFormat="1" ht="15">
      <c r="A48" s="160" t="s">
        <v>57</v>
      </c>
      <c r="B48" s="161" t="s">
        <v>6</v>
      </c>
      <c r="C48" s="169">
        <v>22609000</v>
      </c>
      <c r="D48" s="163" t="s">
        <v>4</v>
      </c>
      <c r="E48" s="164">
        <v>24575000</v>
      </c>
      <c r="F48" s="165">
        <f t="shared" si="0"/>
        <v>22723.21875</v>
      </c>
      <c r="G48" s="165">
        <f t="shared" si="1"/>
        <v>6458.1776352255</v>
      </c>
      <c r="H48" s="165">
        <f t="shared" si="2"/>
        <v>4783.835258421001</v>
      </c>
      <c r="I48" s="165">
        <f t="shared" si="3"/>
        <v>1195.9586328195003</v>
      </c>
      <c r="J48" s="166">
        <f t="shared" si="4"/>
        <v>1195.9586328195003</v>
      </c>
      <c r="K48" s="176">
        <v>36357.15</v>
      </c>
    </row>
    <row r="49" spans="1:11" s="167" customFormat="1" ht="15">
      <c r="A49" s="160" t="s">
        <v>58</v>
      </c>
      <c r="B49" s="161" t="s">
        <v>6</v>
      </c>
      <c r="C49" s="169">
        <v>24575000</v>
      </c>
      <c r="D49" s="163" t="s">
        <v>4</v>
      </c>
      <c r="E49" s="164">
        <f aca="true" t="shared" si="5" ref="E49:E54">C49+1966000</f>
        <v>26541000</v>
      </c>
      <c r="F49" s="165">
        <f t="shared" si="0"/>
        <v>24590.91875</v>
      </c>
      <c r="G49" s="165">
        <f t="shared" si="1"/>
        <v>6988.9976084879</v>
      </c>
      <c r="H49" s="165">
        <f t="shared" si="2"/>
        <v>5177.0352364018</v>
      </c>
      <c r="I49" s="165">
        <f t="shared" si="3"/>
        <v>1294.2586123731003</v>
      </c>
      <c r="J49" s="166">
        <f t="shared" si="4"/>
        <v>1294.2586123731003</v>
      </c>
      <c r="K49" s="166">
        <v>39345.47</v>
      </c>
    </row>
    <row r="50" spans="1:11" s="167" customFormat="1" ht="15">
      <c r="A50" s="160" t="s">
        <v>59</v>
      </c>
      <c r="B50" s="161" t="s">
        <v>6</v>
      </c>
      <c r="C50" s="177">
        <f aca="true" t="shared" si="6" ref="C50:C55">E49</f>
        <v>26541000</v>
      </c>
      <c r="D50" s="163" t="s">
        <v>4</v>
      </c>
      <c r="E50" s="164">
        <f t="shared" si="5"/>
        <v>28507000</v>
      </c>
      <c r="F50" s="165">
        <f t="shared" si="0"/>
        <v>26458.61875</v>
      </c>
      <c r="G50" s="165">
        <f t="shared" si="1"/>
        <v>7519.8175817503</v>
      </c>
      <c r="H50" s="165">
        <f t="shared" si="2"/>
        <v>5570.2352143826</v>
      </c>
      <c r="I50" s="165">
        <f t="shared" si="3"/>
        <v>1392.5585919267003</v>
      </c>
      <c r="J50" s="166">
        <f t="shared" si="4"/>
        <v>1392.5585919267003</v>
      </c>
      <c r="K50" s="166">
        <v>42333.79</v>
      </c>
    </row>
    <row r="51" spans="1:11" s="167" customFormat="1" ht="15">
      <c r="A51" s="160" t="s">
        <v>60</v>
      </c>
      <c r="B51" s="161" t="s">
        <v>6</v>
      </c>
      <c r="C51" s="177">
        <f t="shared" si="6"/>
        <v>28507000</v>
      </c>
      <c r="D51" s="163" t="s">
        <v>4</v>
      </c>
      <c r="E51" s="164">
        <f t="shared" si="5"/>
        <v>30473000</v>
      </c>
      <c r="F51" s="165">
        <f t="shared" si="0"/>
        <v>28326.31875</v>
      </c>
      <c r="G51" s="165">
        <f t="shared" si="1"/>
        <v>8050.6375550126995</v>
      </c>
      <c r="H51" s="165">
        <f t="shared" si="2"/>
        <v>5963.4351923634</v>
      </c>
      <c r="I51" s="165">
        <f t="shared" si="3"/>
        <v>1490.8585714803003</v>
      </c>
      <c r="J51" s="166">
        <f t="shared" si="4"/>
        <v>1490.8585714803003</v>
      </c>
      <c r="K51" s="166">
        <v>45322.11</v>
      </c>
    </row>
    <row r="52" spans="1:11" s="167" customFormat="1" ht="15">
      <c r="A52" s="160" t="s">
        <v>61</v>
      </c>
      <c r="B52" s="161" t="s">
        <v>6</v>
      </c>
      <c r="C52" s="177">
        <f t="shared" si="6"/>
        <v>30473000</v>
      </c>
      <c r="D52" s="163" t="s">
        <v>4</v>
      </c>
      <c r="E52" s="164">
        <f t="shared" si="5"/>
        <v>32439000</v>
      </c>
      <c r="F52" s="165">
        <f t="shared" si="0"/>
        <v>30194.01875</v>
      </c>
      <c r="G52" s="165">
        <f t="shared" si="1"/>
        <v>8581.4575282751</v>
      </c>
      <c r="H52" s="165">
        <f t="shared" si="2"/>
        <v>6356.635170344201</v>
      </c>
      <c r="I52" s="165">
        <f t="shared" si="3"/>
        <v>1589.1585510339003</v>
      </c>
      <c r="J52" s="166">
        <f t="shared" si="4"/>
        <v>1589.1585510339003</v>
      </c>
      <c r="K52" s="166">
        <v>48310.43</v>
      </c>
    </row>
    <row r="53" spans="1:11" s="167" customFormat="1" ht="15">
      <c r="A53" s="160" t="s">
        <v>62</v>
      </c>
      <c r="B53" s="161" t="s">
        <v>6</v>
      </c>
      <c r="C53" s="177">
        <f t="shared" si="6"/>
        <v>32439000</v>
      </c>
      <c r="D53" s="163" t="s">
        <v>4</v>
      </c>
      <c r="E53" s="164">
        <f t="shared" si="5"/>
        <v>34405000</v>
      </c>
      <c r="F53" s="165">
        <f t="shared" si="0"/>
        <v>32061.71875</v>
      </c>
      <c r="G53" s="165">
        <f t="shared" si="1"/>
        <v>9112.2775015375</v>
      </c>
      <c r="H53" s="165">
        <f t="shared" si="2"/>
        <v>6749.835148325</v>
      </c>
      <c r="I53" s="165">
        <f t="shared" si="3"/>
        <v>1687.4585305875003</v>
      </c>
      <c r="J53" s="166">
        <f t="shared" si="4"/>
        <v>1687.4585305875003</v>
      </c>
      <c r="K53" s="166">
        <v>51298.75</v>
      </c>
    </row>
    <row r="54" spans="1:11" s="167" customFormat="1" ht="15">
      <c r="A54" s="160" t="s">
        <v>63</v>
      </c>
      <c r="B54" s="161" t="s">
        <v>6</v>
      </c>
      <c r="C54" s="177">
        <f t="shared" si="6"/>
        <v>34405000</v>
      </c>
      <c r="D54" s="163" t="s">
        <v>4</v>
      </c>
      <c r="E54" s="164">
        <f t="shared" si="5"/>
        <v>36371000</v>
      </c>
      <c r="F54" s="165">
        <f t="shared" si="0"/>
        <v>33929.41875</v>
      </c>
      <c r="G54" s="165">
        <f t="shared" si="1"/>
        <v>9643.097474799899</v>
      </c>
      <c r="H54" s="165">
        <f t="shared" si="2"/>
        <v>7143.0351263058</v>
      </c>
      <c r="I54" s="165">
        <f t="shared" si="3"/>
        <v>1785.7585101411003</v>
      </c>
      <c r="J54" s="166">
        <f t="shared" si="4"/>
        <v>1785.7585101411003</v>
      </c>
      <c r="K54" s="166">
        <v>54287.07</v>
      </c>
    </row>
    <row r="55" spans="1:11" s="167" customFormat="1" ht="15">
      <c r="A55" s="160" t="s">
        <v>64</v>
      </c>
      <c r="B55" s="161" t="s">
        <v>6</v>
      </c>
      <c r="C55" s="169">
        <f t="shared" si="6"/>
        <v>36371000</v>
      </c>
      <c r="D55" s="163"/>
      <c r="E55" s="164"/>
      <c r="F55" s="165">
        <f t="shared" si="0"/>
        <v>35905.9125</v>
      </c>
      <c r="G55" s="165">
        <f t="shared" si="1"/>
        <v>10204.837775452199</v>
      </c>
      <c r="H55" s="165">
        <f t="shared" si="2"/>
        <v>7559.139050372401</v>
      </c>
      <c r="I55" s="165">
        <f t="shared" si="3"/>
        <v>1889.7844753458003</v>
      </c>
      <c r="J55" s="166">
        <f t="shared" si="4"/>
        <v>1889.7844753458003</v>
      </c>
      <c r="K55" s="166">
        <v>57449.46</v>
      </c>
    </row>
    <row r="56" spans="1:11" s="167" customFormat="1" ht="15">
      <c r="A56" s="68" t="s">
        <v>21</v>
      </c>
      <c r="B56" s="69"/>
      <c r="C56" s="69"/>
      <c r="D56" s="69"/>
      <c r="E56" s="69"/>
      <c r="F56" s="165"/>
      <c r="G56" s="165"/>
      <c r="H56" s="165"/>
      <c r="I56" s="165"/>
      <c r="J56" s="166"/>
      <c r="K56" s="178"/>
    </row>
    <row r="57" spans="1:11" s="167" customFormat="1" ht="15">
      <c r="A57" s="68" t="s">
        <v>22</v>
      </c>
      <c r="B57" s="69"/>
      <c r="C57" s="69"/>
      <c r="D57" s="69"/>
      <c r="E57" s="69"/>
      <c r="F57" s="165"/>
      <c r="G57" s="165"/>
      <c r="H57" s="165"/>
      <c r="I57" s="165"/>
      <c r="J57" s="166"/>
      <c r="K57" s="179"/>
    </row>
    <row r="58" spans="1:11" s="167" customFormat="1" ht="15">
      <c r="A58" s="68" t="s">
        <v>23</v>
      </c>
      <c r="B58" s="69"/>
      <c r="C58" s="69"/>
      <c r="D58" s="69"/>
      <c r="E58" s="69"/>
      <c r="F58" s="165"/>
      <c r="G58" s="165"/>
      <c r="H58" s="165"/>
      <c r="I58" s="165"/>
      <c r="J58" s="166"/>
      <c r="K58" s="179"/>
    </row>
    <row r="59" spans="1:11" s="167" customFormat="1" ht="15">
      <c r="A59" s="68" t="s">
        <v>24</v>
      </c>
      <c r="B59" s="69"/>
      <c r="C59" s="69"/>
      <c r="D59" s="69"/>
      <c r="E59" s="69"/>
      <c r="F59" s="165"/>
      <c r="G59" s="165"/>
      <c r="H59" s="165"/>
      <c r="I59" s="165"/>
      <c r="J59" s="166"/>
      <c r="K59" s="179"/>
    </row>
    <row r="60" spans="1:11" s="167" customFormat="1" ht="15.75" thickBot="1">
      <c r="A60" s="70" t="s">
        <v>25</v>
      </c>
      <c r="B60" s="71"/>
      <c r="C60" s="71"/>
      <c r="D60" s="71"/>
      <c r="E60" s="71"/>
      <c r="F60" s="165"/>
      <c r="G60" s="165"/>
      <c r="H60" s="165"/>
      <c r="I60" s="165"/>
      <c r="J60" s="166"/>
      <c r="K60" s="180"/>
    </row>
    <row r="61" spans="1:11" s="167" customFormat="1" ht="15.75" thickBot="1">
      <c r="A61" s="72"/>
      <c r="B61" s="73"/>
      <c r="C61" s="73"/>
      <c r="D61" s="73"/>
      <c r="E61" s="74"/>
      <c r="F61" s="165">
        <f t="shared" si="0"/>
        <v>105.63125</v>
      </c>
      <c r="G61" s="165">
        <f t="shared" si="1"/>
        <v>30.021511645699995</v>
      </c>
      <c r="H61" s="165">
        <f t="shared" si="2"/>
        <v>22.2381566494</v>
      </c>
      <c r="I61" s="165">
        <f t="shared" si="3"/>
        <v>5.5595383173</v>
      </c>
      <c r="J61" s="166">
        <f t="shared" si="4"/>
        <v>5.5595383173</v>
      </c>
      <c r="K61" s="180">
        <v>169.01</v>
      </c>
    </row>
    <row r="62" spans="1:11" ht="15">
      <c r="A62" s="7" t="s">
        <v>26</v>
      </c>
      <c r="B62" s="7"/>
      <c r="C62" s="7"/>
      <c r="D62" s="7"/>
      <c r="E62" s="5"/>
      <c r="F62" s="1"/>
      <c r="G62" s="1"/>
      <c r="H62" s="1"/>
      <c r="I62" s="1"/>
      <c r="J62" s="3"/>
      <c r="K62" s="5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</sheetData>
  <mergeCells count="2">
    <mergeCell ref="A1:K1"/>
    <mergeCell ref="A2:K2"/>
  </mergeCells>
  <printOptions verticalCentered="1"/>
  <pageMargins left="1.968503937007874" right="0.7874015748031497" top="4.094488188976378" bottom="0.7874015748031497" header="0.5118110236220472" footer="0.8661417322834646"/>
  <pageSetup horizontalDpi="600" verticalDpi="600" orientation="portrait" paperSize="12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43">
      <selection activeCell="A5" sqref="A5"/>
    </sheetView>
  </sheetViews>
  <sheetFormatPr defaultColWidth="9.140625" defaultRowHeight="12.75"/>
  <cols>
    <col min="1" max="1" width="4.140625" style="45" customWidth="1"/>
    <col min="2" max="2" width="7.7109375" style="45" customWidth="1"/>
    <col min="3" max="3" width="17.00390625" style="45" customWidth="1"/>
    <col min="4" max="4" width="4.7109375" style="45" customWidth="1"/>
    <col min="5" max="5" width="16.7109375" style="45" customWidth="1"/>
    <col min="6" max="6" width="12.140625" style="45" customWidth="1"/>
    <col min="7" max="7" width="11.8515625" style="45" customWidth="1"/>
    <col min="8" max="8" width="15.28125" style="45" customWidth="1"/>
    <col min="9" max="10" width="13.7109375" style="45" customWidth="1"/>
    <col min="11" max="11" width="14.8515625" style="45" customWidth="1"/>
    <col min="12" max="16384" width="9.140625" style="45" customWidth="1"/>
  </cols>
  <sheetData>
    <row r="1" spans="1:11" ht="21" thickBot="1">
      <c r="A1" s="39" t="s">
        <v>65</v>
      </c>
      <c r="B1" s="40"/>
      <c r="C1" s="41"/>
      <c r="D1" s="41"/>
      <c r="E1" s="41"/>
      <c r="F1" s="42"/>
      <c r="G1" s="43"/>
      <c r="H1" s="43"/>
      <c r="I1" s="43"/>
      <c r="J1" s="43"/>
      <c r="K1" s="44"/>
    </row>
    <row r="2" spans="1:11" ht="20.25">
      <c r="A2" s="39"/>
      <c r="B2" s="41"/>
      <c r="C2" s="41"/>
      <c r="D2" s="41"/>
      <c r="E2" s="41"/>
      <c r="F2" s="46" t="s">
        <v>28</v>
      </c>
      <c r="G2" s="46" t="s">
        <v>28</v>
      </c>
      <c r="H2" s="46" t="s">
        <v>30</v>
      </c>
      <c r="I2" s="46" t="s">
        <v>32</v>
      </c>
      <c r="J2" s="46" t="s">
        <v>118</v>
      </c>
      <c r="K2" s="75"/>
    </row>
    <row r="3" spans="1:11" ht="18.75" thickBot="1">
      <c r="A3" s="47"/>
      <c r="B3" s="48"/>
      <c r="C3" s="49" t="s">
        <v>115</v>
      </c>
      <c r="D3" s="50"/>
      <c r="E3" s="51"/>
      <c r="F3" s="52" t="s">
        <v>27</v>
      </c>
      <c r="G3" s="52" t="s">
        <v>29</v>
      </c>
      <c r="H3" s="52" t="s">
        <v>31</v>
      </c>
      <c r="I3" s="52" t="s">
        <v>66</v>
      </c>
      <c r="J3" s="52" t="s">
        <v>119</v>
      </c>
      <c r="K3" s="52" t="s">
        <v>1</v>
      </c>
    </row>
    <row r="4" spans="1:11" ht="12.75">
      <c r="A4" s="54"/>
      <c r="B4" s="55"/>
      <c r="C4" s="56" t="s">
        <v>2</v>
      </c>
      <c r="D4" s="57"/>
      <c r="E4" s="58" t="s">
        <v>2</v>
      </c>
      <c r="F4" s="56" t="s">
        <v>2</v>
      </c>
      <c r="G4" s="58" t="s">
        <v>2</v>
      </c>
      <c r="H4" s="58" t="s">
        <v>2</v>
      </c>
      <c r="I4" s="58" t="s">
        <v>2</v>
      </c>
      <c r="J4" s="58"/>
      <c r="K4" s="76" t="s">
        <v>2</v>
      </c>
    </row>
    <row r="5" spans="1:11" s="167" customFormat="1" ht="15">
      <c r="A5" s="160" t="s">
        <v>3</v>
      </c>
      <c r="B5" s="161" t="s">
        <v>6</v>
      </c>
      <c r="C5" s="181"/>
      <c r="D5" s="171" t="s">
        <v>4</v>
      </c>
      <c r="E5" s="172">
        <v>590</v>
      </c>
      <c r="F5" s="165">
        <f>K5*62.5%</f>
        <v>14.193750000000001</v>
      </c>
      <c r="G5" s="165">
        <f>K5*17.763157%</f>
        <v>4.0340129547</v>
      </c>
      <c r="H5" s="165">
        <f>K5*13.157894%</f>
        <v>2.9881577274000004</v>
      </c>
      <c r="I5" s="165">
        <f>K5*3.289473%</f>
        <v>0.7470393183000001</v>
      </c>
      <c r="J5" s="165">
        <f>K5*3.289473%</f>
        <v>0.7470393183000001</v>
      </c>
      <c r="K5" s="165">
        <v>22.71</v>
      </c>
    </row>
    <row r="6" spans="1:11" s="167" customFormat="1" ht="15">
      <c r="A6" s="160" t="s">
        <v>5</v>
      </c>
      <c r="B6" s="161" t="s">
        <v>6</v>
      </c>
      <c r="C6" s="169">
        <v>590</v>
      </c>
      <c r="D6" s="163" t="s">
        <v>4</v>
      </c>
      <c r="E6" s="164">
        <v>1474</v>
      </c>
      <c r="F6" s="165">
        <f aca="true" t="shared" si="0" ref="F6:F52">K6*62.5%</f>
        <v>21.38125</v>
      </c>
      <c r="G6" s="165">
        <f aca="true" t="shared" si="1" ref="G6:G52">K6*17.763157%</f>
        <v>6.0767760097</v>
      </c>
      <c r="H6" s="165">
        <f aca="true" t="shared" si="2" ref="H6:H52">K6*13.157894%</f>
        <v>4.5013155374</v>
      </c>
      <c r="I6" s="165">
        <f aca="true" t="shared" si="3" ref="I6:I52">K6*3.289473%</f>
        <v>1.1253287133</v>
      </c>
      <c r="J6" s="165">
        <f aca="true" t="shared" si="4" ref="J6:J52">K6*3.289473%</f>
        <v>1.1253287133</v>
      </c>
      <c r="K6" s="165">
        <v>34.21</v>
      </c>
    </row>
    <row r="7" spans="1:11" s="167" customFormat="1" ht="15">
      <c r="A7" s="160" t="s">
        <v>7</v>
      </c>
      <c r="B7" s="161" t="s">
        <v>6</v>
      </c>
      <c r="C7" s="169">
        <v>1474</v>
      </c>
      <c r="D7" s="163" t="s">
        <v>4</v>
      </c>
      <c r="E7" s="164">
        <v>2457</v>
      </c>
      <c r="F7" s="165">
        <f t="shared" si="0"/>
        <v>36.55625</v>
      </c>
      <c r="G7" s="165">
        <f t="shared" si="1"/>
        <v>10.3896705293</v>
      </c>
      <c r="H7" s="165">
        <f t="shared" si="2"/>
        <v>7.6960522006000005</v>
      </c>
      <c r="I7" s="165">
        <f t="shared" si="3"/>
        <v>1.9240127577000004</v>
      </c>
      <c r="J7" s="165">
        <f t="shared" si="4"/>
        <v>1.9240127577000004</v>
      </c>
      <c r="K7" s="165">
        <v>58.49</v>
      </c>
    </row>
    <row r="8" spans="1:11" s="167" customFormat="1" ht="15">
      <c r="A8" s="160" t="s">
        <v>8</v>
      </c>
      <c r="B8" s="161" t="s">
        <v>6</v>
      </c>
      <c r="C8" s="169">
        <v>2457</v>
      </c>
      <c r="D8" s="163" t="s">
        <v>4</v>
      </c>
      <c r="E8" s="164">
        <v>4915</v>
      </c>
      <c r="F8" s="165">
        <f t="shared" si="0"/>
        <v>59.53125</v>
      </c>
      <c r="G8" s="165">
        <f t="shared" si="1"/>
        <v>16.919407042499998</v>
      </c>
      <c r="H8" s="165">
        <f t="shared" si="2"/>
        <v>12.532894035</v>
      </c>
      <c r="I8" s="165">
        <f t="shared" si="3"/>
        <v>3.1332230325000006</v>
      </c>
      <c r="J8" s="165">
        <f t="shared" si="4"/>
        <v>3.1332230325000006</v>
      </c>
      <c r="K8" s="165">
        <v>95.25</v>
      </c>
    </row>
    <row r="9" spans="1:11" s="167" customFormat="1" ht="15">
      <c r="A9" s="160" t="s">
        <v>9</v>
      </c>
      <c r="B9" s="161" t="s">
        <v>6</v>
      </c>
      <c r="C9" s="169">
        <v>4915</v>
      </c>
      <c r="D9" s="163" t="s">
        <v>4</v>
      </c>
      <c r="E9" s="164">
        <v>9830</v>
      </c>
      <c r="F9" s="165">
        <f t="shared" si="0"/>
        <v>75.9375</v>
      </c>
      <c r="G9" s="165">
        <f t="shared" si="1"/>
        <v>21.582235755</v>
      </c>
      <c r="H9" s="165">
        <f t="shared" si="2"/>
        <v>15.986841210000001</v>
      </c>
      <c r="I9" s="165">
        <f t="shared" si="3"/>
        <v>3.9967096950000003</v>
      </c>
      <c r="J9" s="165">
        <f t="shared" si="4"/>
        <v>3.9967096950000003</v>
      </c>
      <c r="K9" s="165">
        <v>121.5</v>
      </c>
    </row>
    <row r="10" spans="1:11" s="167" customFormat="1" ht="15">
      <c r="A10" s="160" t="s">
        <v>10</v>
      </c>
      <c r="B10" s="161" t="s">
        <v>6</v>
      </c>
      <c r="C10" s="169">
        <v>9830</v>
      </c>
      <c r="D10" s="163" t="s">
        <v>4</v>
      </c>
      <c r="E10" s="164">
        <v>29490</v>
      </c>
      <c r="F10" s="165">
        <f t="shared" si="0"/>
        <v>79.31875</v>
      </c>
      <c r="G10" s="165">
        <f t="shared" si="1"/>
        <v>22.543222548699998</v>
      </c>
      <c r="H10" s="165">
        <f t="shared" si="2"/>
        <v>16.6986832754</v>
      </c>
      <c r="I10" s="165">
        <f t="shared" si="3"/>
        <v>4.1746701843</v>
      </c>
      <c r="J10" s="165">
        <f t="shared" si="4"/>
        <v>4.1746701843</v>
      </c>
      <c r="K10" s="165">
        <v>126.91</v>
      </c>
    </row>
    <row r="11" spans="1:11" s="167" customFormat="1" ht="15">
      <c r="A11" s="160" t="s">
        <v>11</v>
      </c>
      <c r="B11" s="161" t="s">
        <v>6</v>
      </c>
      <c r="C11" s="169">
        <v>29490</v>
      </c>
      <c r="D11" s="163" t="s">
        <v>4</v>
      </c>
      <c r="E11" s="164">
        <v>49150</v>
      </c>
      <c r="F11" s="165">
        <f t="shared" si="0"/>
        <v>88.35000000000001</v>
      </c>
      <c r="G11" s="165">
        <f t="shared" si="1"/>
        <v>25.1099987352</v>
      </c>
      <c r="H11" s="165">
        <f t="shared" si="2"/>
        <v>18.599998958400004</v>
      </c>
      <c r="I11" s="165">
        <f t="shared" si="3"/>
        <v>4.649999032800001</v>
      </c>
      <c r="J11" s="165">
        <f t="shared" si="4"/>
        <v>4.649999032800001</v>
      </c>
      <c r="K11" s="165">
        <v>141.36</v>
      </c>
    </row>
    <row r="12" spans="1:11" s="167" customFormat="1" ht="15">
      <c r="A12" s="160" t="s">
        <v>12</v>
      </c>
      <c r="B12" s="161" t="s">
        <v>6</v>
      </c>
      <c r="C12" s="169">
        <v>49150</v>
      </c>
      <c r="D12" s="163" t="s">
        <v>4</v>
      </c>
      <c r="E12" s="164">
        <v>58980</v>
      </c>
      <c r="F12" s="165">
        <f t="shared" si="0"/>
        <v>97.375</v>
      </c>
      <c r="G12" s="165">
        <f t="shared" si="1"/>
        <v>27.674998606</v>
      </c>
      <c r="H12" s="165">
        <f t="shared" si="2"/>
        <v>20.499998852</v>
      </c>
      <c r="I12" s="165">
        <f t="shared" si="3"/>
        <v>5.124998934000001</v>
      </c>
      <c r="J12" s="165">
        <f t="shared" si="4"/>
        <v>5.124998934000001</v>
      </c>
      <c r="K12" s="165">
        <v>155.8</v>
      </c>
    </row>
    <row r="13" spans="1:11" s="167" customFormat="1" ht="15">
      <c r="A13" s="160" t="s">
        <v>13</v>
      </c>
      <c r="B13" s="161" t="s">
        <v>6</v>
      </c>
      <c r="C13" s="169">
        <v>58980</v>
      </c>
      <c r="D13" s="163" t="s">
        <v>4</v>
      </c>
      <c r="E13" s="164">
        <v>68810</v>
      </c>
      <c r="F13" s="165">
        <f t="shared" si="0"/>
        <v>101.92500000000001</v>
      </c>
      <c r="G13" s="165">
        <f t="shared" si="1"/>
        <v>28.9681564356</v>
      </c>
      <c r="H13" s="165">
        <f t="shared" si="2"/>
        <v>21.457893535200004</v>
      </c>
      <c r="I13" s="165">
        <f t="shared" si="3"/>
        <v>5.364472568400001</v>
      </c>
      <c r="J13" s="165">
        <f t="shared" si="4"/>
        <v>5.364472568400001</v>
      </c>
      <c r="K13" s="165">
        <v>163.08</v>
      </c>
    </row>
    <row r="14" spans="1:11" s="167" customFormat="1" ht="15">
      <c r="A14" s="160" t="s">
        <v>14</v>
      </c>
      <c r="B14" s="161" t="s">
        <v>6</v>
      </c>
      <c r="C14" s="169">
        <v>68810</v>
      </c>
      <c r="D14" s="163" t="s">
        <v>4</v>
      </c>
      <c r="E14" s="164">
        <v>78640</v>
      </c>
      <c r="F14" s="165">
        <f t="shared" si="0"/>
        <v>106.40625</v>
      </c>
      <c r="G14" s="165">
        <f t="shared" si="1"/>
        <v>30.2417747925</v>
      </c>
      <c r="H14" s="165">
        <f t="shared" si="2"/>
        <v>22.401314535</v>
      </c>
      <c r="I14" s="165">
        <f t="shared" si="3"/>
        <v>5.600327782500001</v>
      </c>
      <c r="J14" s="165">
        <f t="shared" si="4"/>
        <v>5.600327782500001</v>
      </c>
      <c r="K14" s="165">
        <v>170.25</v>
      </c>
    </row>
    <row r="15" spans="1:11" s="167" customFormat="1" ht="15">
      <c r="A15" s="160" t="s">
        <v>33</v>
      </c>
      <c r="B15" s="161" t="s">
        <v>6</v>
      </c>
      <c r="C15" s="169">
        <v>78640</v>
      </c>
      <c r="D15" s="163" t="s">
        <v>4</v>
      </c>
      <c r="E15" s="164">
        <v>88470</v>
      </c>
      <c r="F15" s="165">
        <f t="shared" si="0"/>
        <v>110.95625</v>
      </c>
      <c r="G15" s="165">
        <f t="shared" si="1"/>
        <v>31.534932622099998</v>
      </c>
      <c r="H15" s="165">
        <f t="shared" si="2"/>
        <v>23.3592092182</v>
      </c>
      <c r="I15" s="165">
        <f t="shared" si="3"/>
        <v>5.8398014169</v>
      </c>
      <c r="J15" s="165">
        <f t="shared" si="4"/>
        <v>5.8398014169</v>
      </c>
      <c r="K15" s="165">
        <v>177.53</v>
      </c>
    </row>
    <row r="16" spans="1:11" s="167" customFormat="1" ht="15">
      <c r="A16" s="160" t="s">
        <v>15</v>
      </c>
      <c r="B16" s="161" t="s">
        <v>6</v>
      </c>
      <c r="C16" s="169">
        <v>88470</v>
      </c>
      <c r="D16" s="163" t="s">
        <v>4</v>
      </c>
      <c r="E16" s="164">
        <v>98300</v>
      </c>
      <c r="F16" s="165">
        <f t="shared" si="0"/>
        <v>115.45</v>
      </c>
      <c r="G16" s="165">
        <f t="shared" si="1"/>
        <v>32.8121036104</v>
      </c>
      <c r="H16" s="165">
        <f t="shared" si="2"/>
        <v>24.3052617968</v>
      </c>
      <c r="I16" s="165">
        <f t="shared" si="3"/>
        <v>6.076314525600001</v>
      </c>
      <c r="J16" s="165">
        <f t="shared" si="4"/>
        <v>6.076314525600001</v>
      </c>
      <c r="K16" s="165">
        <v>184.72</v>
      </c>
    </row>
    <row r="17" spans="1:11" s="167" customFormat="1" ht="15">
      <c r="A17" s="160" t="s">
        <v>16</v>
      </c>
      <c r="B17" s="161" t="s">
        <v>6</v>
      </c>
      <c r="C17" s="169">
        <v>98300</v>
      </c>
      <c r="D17" s="163" t="s">
        <v>4</v>
      </c>
      <c r="E17" s="164">
        <v>196600</v>
      </c>
      <c r="F17" s="165">
        <f t="shared" si="0"/>
        <v>140.2625</v>
      </c>
      <c r="G17" s="165">
        <f t="shared" si="1"/>
        <v>39.86407693939999</v>
      </c>
      <c r="H17" s="165">
        <f t="shared" si="2"/>
        <v>29.5289457148</v>
      </c>
      <c r="I17" s="165">
        <f t="shared" si="3"/>
        <v>7.3822353066</v>
      </c>
      <c r="J17" s="165">
        <f t="shared" si="4"/>
        <v>7.3822353066</v>
      </c>
      <c r="K17" s="165">
        <v>224.42</v>
      </c>
    </row>
    <row r="18" spans="1:11" s="167" customFormat="1" ht="15">
      <c r="A18" s="160" t="s">
        <v>17</v>
      </c>
      <c r="B18" s="161" t="s">
        <v>6</v>
      </c>
      <c r="C18" s="169">
        <v>196600</v>
      </c>
      <c r="D18" s="163" t="s">
        <v>4</v>
      </c>
      <c r="E18" s="164">
        <v>294900</v>
      </c>
      <c r="F18" s="165">
        <f t="shared" si="0"/>
        <v>185.425</v>
      </c>
      <c r="G18" s="165">
        <f t="shared" si="1"/>
        <v>52.6997341876</v>
      </c>
      <c r="H18" s="165">
        <f t="shared" si="2"/>
        <v>39.036839919200006</v>
      </c>
      <c r="I18" s="165">
        <f t="shared" si="3"/>
        <v>9.759208496400001</v>
      </c>
      <c r="J18" s="165">
        <f t="shared" si="4"/>
        <v>9.759208496400001</v>
      </c>
      <c r="K18" s="165">
        <v>296.68</v>
      </c>
    </row>
    <row r="19" spans="1:11" s="167" customFormat="1" ht="15">
      <c r="A19" s="160" t="s">
        <v>18</v>
      </c>
      <c r="B19" s="161" t="s">
        <v>6</v>
      </c>
      <c r="C19" s="169">
        <v>294900</v>
      </c>
      <c r="D19" s="163" t="s">
        <v>4</v>
      </c>
      <c r="E19" s="164">
        <v>393200</v>
      </c>
      <c r="F19" s="165">
        <f t="shared" si="0"/>
        <v>230.58125</v>
      </c>
      <c r="G19" s="165">
        <f t="shared" si="1"/>
        <v>65.5336151201</v>
      </c>
      <c r="H19" s="165">
        <f t="shared" si="2"/>
        <v>48.543418334200005</v>
      </c>
      <c r="I19" s="165">
        <f t="shared" si="3"/>
        <v>12.135852738900002</v>
      </c>
      <c r="J19" s="165">
        <f t="shared" si="4"/>
        <v>12.135852738900002</v>
      </c>
      <c r="K19" s="165">
        <v>368.93</v>
      </c>
    </row>
    <row r="20" spans="1:11" s="167" customFormat="1" ht="15">
      <c r="A20" s="160" t="s">
        <v>19</v>
      </c>
      <c r="B20" s="161" t="s">
        <v>6</v>
      </c>
      <c r="C20" s="169">
        <v>393200</v>
      </c>
      <c r="D20" s="163" t="s">
        <v>4</v>
      </c>
      <c r="E20" s="164">
        <v>491500</v>
      </c>
      <c r="F20" s="165">
        <f t="shared" si="0"/>
        <v>275.73125</v>
      </c>
      <c r="G20" s="165">
        <f t="shared" si="1"/>
        <v>78.3657197369</v>
      </c>
      <c r="H20" s="165">
        <f t="shared" si="2"/>
        <v>58.0486809598</v>
      </c>
      <c r="I20" s="165">
        <f t="shared" si="3"/>
        <v>14.512168034100002</v>
      </c>
      <c r="J20" s="165">
        <f t="shared" si="4"/>
        <v>14.512168034100002</v>
      </c>
      <c r="K20" s="165">
        <v>441.17</v>
      </c>
    </row>
    <row r="21" spans="1:11" s="167" customFormat="1" ht="15">
      <c r="A21" s="160" t="s">
        <v>20</v>
      </c>
      <c r="B21" s="161" t="s">
        <v>6</v>
      </c>
      <c r="C21" s="169">
        <v>491500</v>
      </c>
      <c r="D21" s="163" t="s">
        <v>4</v>
      </c>
      <c r="E21" s="164">
        <v>589800</v>
      </c>
      <c r="F21" s="165">
        <f t="shared" si="0"/>
        <v>299.075</v>
      </c>
      <c r="G21" s="165">
        <f t="shared" si="1"/>
        <v>85.0002588764</v>
      </c>
      <c r="H21" s="165">
        <f t="shared" si="2"/>
        <v>62.9631543688</v>
      </c>
      <c r="I21" s="165">
        <f t="shared" si="3"/>
        <v>15.7407861996</v>
      </c>
      <c r="J21" s="165">
        <f t="shared" si="4"/>
        <v>15.7407861996</v>
      </c>
      <c r="K21" s="165">
        <v>478.52</v>
      </c>
    </row>
    <row r="22" spans="1:11" s="167" customFormat="1" ht="15">
      <c r="A22" s="160" t="s">
        <v>34</v>
      </c>
      <c r="B22" s="161" t="s">
        <v>6</v>
      </c>
      <c r="C22" s="169">
        <v>589800</v>
      </c>
      <c r="D22" s="163" t="s">
        <v>4</v>
      </c>
      <c r="E22" s="164">
        <v>983000</v>
      </c>
      <c r="F22" s="165">
        <f t="shared" si="0"/>
        <v>415.80625</v>
      </c>
      <c r="G22" s="165">
        <f t="shared" si="1"/>
        <v>118.17650720529998</v>
      </c>
      <c r="H22" s="165">
        <f t="shared" si="2"/>
        <v>87.5381529926</v>
      </c>
      <c r="I22" s="165">
        <f t="shared" si="3"/>
        <v>21.884534921700002</v>
      </c>
      <c r="J22" s="165">
        <f t="shared" si="4"/>
        <v>21.884534921700002</v>
      </c>
      <c r="K22" s="165">
        <v>665.29</v>
      </c>
    </row>
    <row r="23" spans="1:11" s="167" customFormat="1" ht="15">
      <c r="A23" s="160" t="s">
        <v>35</v>
      </c>
      <c r="B23" s="161" t="s">
        <v>6</v>
      </c>
      <c r="C23" s="169">
        <v>983000</v>
      </c>
      <c r="D23" s="163" t="s">
        <v>4</v>
      </c>
      <c r="E23" s="164">
        <v>1474500</v>
      </c>
      <c r="F23" s="165">
        <f t="shared" si="0"/>
        <v>625.925</v>
      </c>
      <c r="G23" s="165">
        <f t="shared" si="1"/>
        <v>177.89446472359998</v>
      </c>
      <c r="H23" s="165">
        <f t="shared" si="2"/>
        <v>131.77367683120002</v>
      </c>
      <c r="I23" s="165">
        <f t="shared" si="3"/>
        <v>32.94341420040001</v>
      </c>
      <c r="J23" s="165">
        <f t="shared" si="4"/>
        <v>32.94341420040001</v>
      </c>
      <c r="K23" s="165">
        <v>1001.48</v>
      </c>
    </row>
    <row r="24" spans="1:11" s="167" customFormat="1" ht="15">
      <c r="A24" s="160" t="s">
        <v>36</v>
      </c>
      <c r="B24" s="161" t="s">
        <v>6</v>
      </c>
      <c r="C24" s="169">
        <v>1474500</v>
      </c>
      <c r="D24" s="163" t="s">
        <v>4</v>
      </c>
      <c r="E24" s="164">
        <v>1966000</v>
      </c>
      <c r="F24" s="165">
        <f t="shared" si="0"/>
        <v>859.3875</v>
      </c>
      <c r="G24" s="165">
        <f t="shared" si="1"/>
        <v>244.24696138139998</v>
      </c>
      <c r="H24" s="165">
        <f t="shared" si="2"/>
        <v>180.92367407880002</v>
      </c>
      <c r="I24" s="165">
        <f t="shared" si="3"/>
        <v>45.230911644600006</v>
      </c>
      <c r="J24" s="165">
        <f t="shared" si="4"/>
        <v>45.230911644600006</v>
      </c>
      <c r="K24" s="165">
        <v>1375.02</v>
      </c>
    </row>
    <row r="25" spans="1:11" s="167" customFormat="1" ht="15">
      <c r="A25" s="160" t="s">
        <v>37</v>
      </c>
      <c r="B25" s="170" t="s">
        <v>6</v>
      </c>
      <c r="C25" s="169">
        <v>1966000</v>
      </c>
      <c r="D25" s="171" t="s">
        <v>4</v>
      </c>
      <c r="E25" s="172">
        <v>2457500</v>
      </c>
      <c r="F25" s="165">
        <f t="shared" si="0"/>
        <v>1092.85</v>
      </c>
      <c r="G25" s="165">
        <f t="shared" si="1"/>
        <v>310.5994580392</v>
      </c>
      <c r="H25" s="165">
        <f t="shared" si="2"/>
        <v>230.0736713264</v>
      </c>
      <c r="I25" s="165">
        <f t="shared" si="3"/>
        <v>57.518409088800006</v>
      </c>
      <c r="J25" s="165">
        <f t="shared" si="4"/>
        <v>57.518409088800006</v>
      </c>
      <c r="K25" s="165">
        <v>1748.56</v>
      </c>
    </row>
    <row r="26" spans="1:11" s="167" customFormat="1" ht="15">
      <c r="A26" s="160" t="s">
        <v>38</v>
      </c>
      <c r="B26" s="173" t="s">
        <v>6</v>
      </c>
      <c r="C26" s="169">
        <v>2457500</v>
      </c>
      <c r="D26" s="163" t="s">
        <v>4</v>
      </c>
      <c r="E26" s="164">
        <v>2949000</v>
      </c>
      <c r="F26" s="165">
        <f t="shared" si="0"/>
        <v>1326.3125</v>
      </c>
      <c r="G26" s="165">
        <f t="shared" si="1"/>
        <v>376.95195469699996</v>
      </c>
      <c r="H26" s="165">
        <f t="shared" si="2"/>
        <v>279.223668574</v>
      </c>
      <c r="I26" s="165">
        <f t="shared" si="3"/>
        <v>69.80590653300001</v>
      </c>
      <c r="J26" s="165">
        <f t="shared" si="4"/>
        <v>69.80590653300001</v>
      </c>
      <c r="K26" s="165">
        <v>2122.1</v>
      </c>
    </row>
    <row r="27" spans="1:11" s="167" customFormat="1" ht="15">
      <c r="A27" s="160" t="s">
        <v>40</v>
      </c>
      <c r="B27" s="173" t="s">
        <v>6</v>
      </c>
      <c r="C27" s="169">
        <v>2949000</v>
      </c>
      <c r="D27" s="163" t="s">
        <v>4</v>
      </c>
      <c r="E27" s="164">
        <v>3440500</v>
      </c>
      <c r="F27" s="165">
        <f t="shared" si="0"/>
        <v>1559.7749999999999</v>
      </c>
      <c r="G27" s="165">
        <f t="shared" si="1"/>
        <v>443.30445135479994</v>
      </c>
      <c r="H27" s="165">
        <f t="shared" si="2"/>
        <v>328.3736658216</v>
      </c>
      <c r="I27" s="165">
        <f t="shared" si="3"/>
        <v>82.09340397720001</v>
      </c>
      <c r="J27" s="165">
        <f t="shared" si="4"/>
        <v>82.09340397720001</v>
      </c>
      <c r="K27" s="165">
        <v>2495.64</v>
      </c>
    </row>
    <row r="28" spans="1:11" s="167" customFormat="1" ht="15">
      <c r="A28" s="160" t="s">
        <v>39</v>
      </c>
      <c r="B28" s="173" t="s">
        <v>6</v>
      </c>
      <c r="C28" s="169">
        <v>3440500</v>
      </c>
      <c r="D28" s="163" t="s">
        <v>4</v>
      </c>
      <c r="E28" s="164">
        <v>3932000</v>
      </c>
      <c r="F28" s="165">
        <f t="shared" si="0"/>
        <v>1793.2375</v>
      </c>
      <c r="G28" s="165">
        <f t="shared" si="1"/>
        <v>509.6569480125999</v>
      </c>
      <c r="H28" s="165">
        <f t="shared" si="2"/>
        <v>377.5236630692</v>
      </c>
      <c r="I28" s="165">
        <f t="shared" si="3"/>
        <v>94.38090142140001</v>
      </c>
      <c r="J28" s="165">
        <f t="shared" si="4"/>
        <v>94.38090142140001</v>
      </c>
      <c r="K28" s="165">
        <v>2869.18</v>
      </c>
    </row>
    <row r="29" spans="1:11" s="167" customFormat="1" ht="15">
      <c r="A29" s="160" t="s">
        <v>41</v>
      </c>
      <c r="B29" s="173" t="s">
        <v>6</v>
      </c>
      <c r="C29" s="169">
        <v>3932000</v>
      </c>
      <c r="D29" s="163" t="s">
        <v>4</v>
      </c>
      <c r="E29" s="164">
        <v>4423500</v>
      </c>
      <c r="F29" s="165">
        <f t="shared" si="0"/>
        <v>2026.6999999999998</v>
      </c>
      <c r="G29" s="165">
        <f t="shared" si="1"/>
        <v>576.0094446704</v>
      </c>
      <c r="H29" s="165">
        <f t="shared" si="2"/>
        <v>426.6736603168</v>
      </c>
      <c r="I29" s="165">
        <f t="shared" si="3"/>
        <v>106.66839886560001</v>
      </c>
      <c r="J29" s="165">
        <f t="shared" si="4"/>
        <v>106.66839886560001</v>
      </c>
      <c r="K29" s="165">
        <v>3242.72</v>
      </c>
    </row>
    <row r="30" spans="1:11" s="167" customFormat="1" ht="15">
      <c r="A30" s="160" t="s">
        <v>42</v>
      </c>
      <c r="B30" s="173" t="s">
        <v>6</v>
      </c>
      <c r="C30" s="169">
        <v>4423500</v>
      </c>
      <c r="D30" s="163" t="s">
        <v>4</v>
      </c>
      <c r="E30" s="164">
        <v>4915000</v>
      </c>
      <c r="F30" s="165">
        <f t="shared" si="0"/>
        <v>2260.1625000000004</v>
      </c>
      <c r="G30" s="165">
        <f t="shared" si="1"/>
        <v>642.3619413282</v>
      </c>
      <c r="H30" s="165">
        <f t="shared" si="2"/>
        <v>475.82365756440004</v>
      </c>
      <c r="I30" s="165">
        <f t="shared" si="3"/>
        <v>118.95589630980002</v>
      </c>
      <c r="J30" s="165">
        <f t="shared" si="4"/>
        <v>118.95589630980002</v>
      </c>
      <c r="K30" s="165">
        <v>3616.26</v>
      </c>
    </row>
    <row r="31" spans="1:11" s="167" customFormat="1" ht="15">
      <c r="A31" s="160" t="s">
        <v>43</v>
      </c>
      <c r="B31" s="173" t="s">
        <v>6</v>
      </c>
      <c r="C31" s="169">
        <v>4915000</v>
      </c>
      <c r="D31" s="163" t="s">
        <v>4</v>
      </c>
      <c r="E31" s="174">
        <v>5898000</v>
      </c>
      <c r="F31" s="165">
        <f t="shared" si="0"/>
        <v>2610.35625</v>
      </c>
      <c r="G31" s="165">
        <f t="shared" si="1"/>
        <v>741.8906863148999</v>
      </c>
      <c r="H31" s="165">
        <f t="shared" si="2"/>
        <v>549.5486534358</v>
      </c>
      <c r="I31" s="165">
        <f t="shared" si="3"/>
        <v>137.3871424761</v>
      </c>
      <c r="J31" s="165">
        <f t="shared" si="4"/>
        <v>137.3871424761</v>
      </c>
      <c r="K31" s="165">
        <v>4176.57</v>
      </c>
    </row>
    <row r="32" spans="1:11" s="167" customFormat="1" ht="15">
      <c r="A32" s="160" t="s">
        <v>44</v>
      </c>
      <c r="B32" s="173" t="s">
        <v>6</v>
      </c>
      <c r="C32" s="169">
        <v>5898000</v>
      </c>
      <c r="D32" s="163" t="s">
        <v>4</v>
      </c>
      <c r="E32" s="164">
        <v>6881000</v>
      </c>
      <c r="F32" s="165">
        <f t="shared" si="0"/>
        <v>3077.28125</v>
      </c>
      <c r="G32" s="165">
        <f t="shared" si="1"/>
        <v>874.5956796304998</v>
      </c>
      <c r="H32" s="165">
        <f t="shared" si="2"/>
        <v>647.848647931</v>
      </c>
      <c r="I32" s="165">
        <f t="shared" si="3"/>
        <v>161.9621373645</v>
      </c>
      <c r="J32" s="165">
        <f t="shared" si="4"/>
        <v>161.9621373645</v>
      </c>
      <c r="K32" s="165">
        <v>4923.65</v>
      </c>
    </row>
    <row r="33" spans="1:11" s="167" customFormat="1" ht="15">
      <c r="A33" s="160" t="s">
        <v>45</v>
      </c>
      <c r="B33" s="173" t="s">
        <v>6</v>
      </c>
      <c r="C33" s="169">
        <v>6881000</v>
      </c>
      <c r="D33" s="163" t="s">
        <v>4</v>
      </c>
      <c r="E33" s="164">
        <v>7864000</v>
      </c>
      <c r="F33" s="165">
        <f t="shared" si="0"/>
        <v>3544.2062499999997</v>
      </c>
      <c r="G33" s="165">
        <f t="shared" si="1"/>
        <v>1007.3006729460999</v>
      </c>
      <c r="H33" s="165">
        <f t="shared" si="2"/>
        <v>746.1486424262</v>
      </c>
      <c r="I33" s="165">
        <f t="shared" si="3"/>
        <v>186.5371322529</v>
      </c>
      <c r="J33" s="165">
        <f t="shared" si="4"/>
        <v>186.5371322529</v>
      </c>
      <c r="K33" s="165">
        <v>5670.73</v>
      </c>
    </row>
    <row r="34" spans="1:11" s="167" customFormat="1" ht="15">
      <c r="A34" s="160" t="s">
        <v>46</v>
      </c>
      <c r="B34" s="173" t="s">
        <v>6</v>
      </c>
      <c r="C34" s="169">
        <v>7864000</v>
      </c>
      <c r="D34" s="163" t="s">
        <v>4</v>
      </c>
      <c r="E34" s="164">
        <v>8847000</v>
      </c>
      <c r="F34" s="165">
        <f t="shared" si="0"/>
        <v>4011.1312500000004</v>
      </c>
      <c r="G34" s="165">
        <f t="shared" si="1"/>
        <v>1140.0056662617</v>
      </c>
      <c r="H34" s="165">
        <f t="shared" si="2"/>
        <v>844.4486369214001</v>
      </c>
      <c r="I34" s="165">
        <f t="shared" si="3"/>
        <v>211.11212714130005</v>
      </c>
      <c r="J34" s="165">
        <f t="shared" si="4"/>
        <v>211.11212714130005</v>
      </c>
      <c r="K34" s="165">
        <v>6417.81</v>
      </c>
    </row>
    <row r="35" spans="1:11" s="167" customFormat="1" ht="15">
      <c r="A35" s="160" t="s">
        <v>47</v>
      </c>
      <c r="B35" s="173" t="s">
        <v>6</v>
      </c>
      <c r="C35" s="169">
        <v>8847000</v>
      </c>
      <c r="D35" s="163" t="s">
        <v>4</v>
      </c>
      <c r="E35" s="164">
        <v>9830000</v>
      </c>
      <c r="F35" s="165">
        <f t="shared" si="0"/>
        <v>4478.056250000001</v>
      </c>
      <c r="G35" s="165">
        <f t="shared" si="1"/>
        <v>1272.7106595773</v>
      </c>
      <c r="H35" s="165">
        <f t="shared" si="2"/>
        <v>942.7486314166001</v>
      </c>
      <c r="I35" s="165">
        <f t="shared" si="3"/>
        <v>235.68712202970005</v>
      </c>
      <c r="J35" s="165">
        <f t="shared" si="4"/>
        <v>235.68712202970005</v>
      </c>
      <c r="K35" s="165">
        <v>7164.89</v>
      </c>
    </row>
    <row r="36" spans="1:11" s="167" customFormat="1" ht="15">
      <c r="A36" s="160" t="s">
        <v>48</v>
      </c>
      <c r="B36" s="173" t="s">
        <v>6</v>
      </c>
      <c r="C36" s="169">
        <v>9830000</v>
      </c>
      <c r="D36" s="163" t="s">
        <v>4</v>
      </c>
      <c r="E36" s="164">
        <v>10813000</v>
      </c>
      <c r="F36" s="165">
        <f t="shared" si="0"/>
        <v>5178.44375</v>
      </c>
      <c r="G36" s="165">
        <f t="shared" si="1"/>
        <v>1471.7681495507</v>
      </c>
      <c r="H36" s="165">
        <f t="shared" si="2"/>
        <v>1090.1986231594</v>
      </c>
      <c r="I36" s="165">
        <f t="shared" si="3"/>
        <v>272.5496143623</v>
      </c>
      <c r="J36" s="165">
        <f t="shared" si="4"/>
        <v>272.5496143623</v>
      </c>
      <c r="K36" s="165">
        <v>8285.51</v>
      </c>
    </row>
    <row r="37" spans="1:11" s="167" customFormat="1" ht="15">
      <c r="A37" s="160" t="s">
        <v>49</v>
      </c>
      <c r="B37" s="173" t="s">
        <v>6</v>
      </c>
      <c r="C37" s="169">
        <v>10813000</v>
      </c>
      <c r="D37" s="163" t="s">
        <v>4</v>
      </c>
      <c r="E37" s="164">
        <v>11796000</v>
      </c>
      <c r="F37" s="165">
        <f t="shared" si="0"/>
        <v>5645.375</v>
      </c>
      <c r="G37" s="165">
        <f t="shared" si="1"/>
        <v>1604.474919182</v>
      </c>
      <c r="H37" s="165">
        <f t="shared" si="2"/>
        <v>1188.4999334440001</v>
      </c>
      <c r="I37" s="165">
        <f t="shared" si="3"/>
        <v>297.12493819800005</v>
      </c>
      <c r="J37" s="165">
        <f t="shared" si="4"/>
        <v>297.12493819800005</v>
      </c>
      <c r="K37" s="165">
        <v>9032.6</v>
      </c>
    </row>
    <row r="38" spans="1:11" s="167" customFormat="1" ht="15">
      <c r="A38" s="160" t="s">
        <v>50</v>
      </c>
      <c r="B38" s="173" t="s">
        <v>6</v>
      </c>
      <c r="C38" s="169">
        <v>11796000</v>
      </c>
      <c r="D38" s="163" t="s">
        <v>4</v>
      </c>
      <c r="E38" s="164">
        <v>12779000</v>
      </c>
      <c r="F38" s="165">
        <f t="shared" si="0"/>
        <v>6112.3</v>
      </c>
      <c r="G38" s="165">
        <f t="shared" si="1"/>
        <v>1737.1799124975998</v>
      </c>
      <c r="H38" s="165">
        <f t="shared" si="2"/>
        <v>1286.7999279392002</v>
      </c>
      <c r="I38" s="165">
        <f t="shared" si="3"/>
        <v>321.69993308640005</v>
      </c>
      <c r="J38" s="165">
        <f t="shared" si="4"/>
        <v>321.69993308640005</v>
      </c>
      <c r="K38" s="165">
        <v>9779.68</v>
      </c>
    </row>
    <row r="39" spans="1:11" s="167" customFormat="1" ht="15">
      <c r="A39" s="160" t="s">
        <v>51</v>
      </c>
      <c r="B39" s="173" t="s">
        <v>6</v>
      </c>
      <c r="C39" s="169">
        <v>12779000</v>
      </c>
      <c r="D39" s="163" t="s">
        <v>4</v>
      </c>
      <c r="E39" s="164">
        <v>13762000</v>
      </c>
      <c r="F39" s="165">
        <f t="shared" si="0"/>
        <v>6579.225</v>
      </c>
      <c r="G39" s="165">
        <f t="shared" si="1"/>
        <v>1869.8849058132</v>
      </c>
      <c r="H39" s="165">
        <f t="shared" si="2"/>
        <v>1385.0999224344</v>
      </c>
      <c r="I39" s="165">
        <f t="shared" si="3"/>
        <v>346.27492797480005</v>
      </c>
      <c r="J39" s="165">
        <f t="shared" si="4"/>
        <v>346.27492797480005</v>
      </c>
      <c r="K39" s="165">
        <v>10526.76</v>
      </c>
    </row>
    <row r="40" spans="1:11" s="167" customFormat="1" ht="15">
      <c r="A40" s="160" t="s">
        <v>52</v>
      </c>
      <c r="B40" s="161" t="s">
        <v>6</v>
      </c>
      <c r="C40" s="175">
        <v>13762000</v>
      </c>
      <c r="D40" s="171" t="s">
        <v>4</v>
      </c>
      <c r="E40" s="172">
        <v>14745000</v>
      </c>
      <c r="F40" s="165">
        <f t="shared" si="0"/>
        <v>7046.15</v>
      </c>
      <c r="G40" s="165">
        <f t="shared" si="1"/>
        <v>2002.5898991288</v>
      </c>
      <c r="H40" s="165">
        <f t="shared" si="2"/>
        <v>1483.3999169296</v>
      </c>
      <c r="I40" s="165">
        <f t="shared" si="3"/>
        <v>370.84992286320005</v>
      </c>
      <c r="J40" s="165">
        <f t="shared" si="4"/>
        <v>370.84992286320005</v>
      </c>
      <c r="K40" s="165">
        <v>11273.84</v>
      </c>
    </row>
    <row r="41" spans="1:11" s="167" customFormat="1" ht="15">
      <c r="A41" s="160" t="s">
        <v>53</v>
      </c>
      <c r="B41" s="161" t="s">
        <v>6</v>
      </c>
      <c r="C41" s="169">
        <v>14745000</v>
      </c>
      <c r="D41" s="163" t="s">
        <v>4</v>
      </c>
      <c r="E41" s="164">
        <v>16711000</v>
      </c>
      <c r="F41" s="165">
        <f t="shared" si="0"/>
        <v>7513.06875</v>
      </c>
      <c r="G41" s="165">
        <f t="shared" si="1"/>
        <v>2135.2931161286997</v>
      </c>
      <c r="H41" s="165">
        <f t="shared" si="2"/>
        <v>1581.6985956354001</v>
      </c>
      <c r="I41" s="165">
        <f t="shared" si="3"/>
        <v>395.4245888043</v>
      </c>
      <c r="J41" s="165">
        <f t="shared" si="4"/>
        <v>395.4245888043</v>
      </c>
      <c r="K41" s="165">
        <v>12020.91</v>
      </c>
    </row>
    <row r="42" spans="1:11" s="167" customFormat="1" ht="15">
      <c r="A42" s="160" t="s">
        <v>54</v>
      </c>
      <c r="B42" s="161" t="s">
        <v>6</v>
      </c>
      <c r="C42" s="169">
        <v>16711000</v>
      </c>
      <c r="D42" s="163" t="s">
        <v>4</v>
      </c>
      <c r="E42" s="164">
        <v>18677000</v>
      </c>
      <c r="F42" s="165">
        <f t="shared" si="0"/>
        <v>8446.91875</v>
      </c>
      <c r="G42" s="165">
        <f t="shared" si="1"/>
        <v>2400.7031027598996</v>
      </c>
      <c r="H42" s="165">
        <f t="shared" si="2"/>
        <v>1778.2985846258</v>
      </c>
      <c r="I42" s="165">
        <f t="shared" si="3"/>
        <v>444.57457858110007</v>
      </c>
      <c r="J42" s="165">
        <f t="shared" si="4"/>
        <v>444.57457858110007</v>
      </c>
      <c r="K42" s="165">
        <v>13515.07</v>
      </c>
    </row>
    <row r="43" spans="1:11" s="167" customFormat="1" ht="15">
      <c r="A43" s="160" t="s">
        <v>55</v>
      </c>
      <c r="B43" s="161" t="s">
        <v>6</v>
      </c>
      <c r="C43" s="169">
        <v>18677000</v>
      </c>
      <c r="D43" s="163" t="s">
        <v>4</v>
      </c>
      <c r="E43" s="164">
        <v>20643000</v>
      </c>
      <c r="F43" s="165">
        <f t="shared" si="0"/>
        <v>9380.76875</v>
      </c>
      <c r="G43" s="165">
        <f t="shared" si="1"/>
        <v>2666.1130893911</v>
      </c>
      <c r="H43" s="165">
        <f t="shared" si="2"/>
        <v>1974.8985736162</v>
      </c>
      <c r="I43" s="165">
        <f t="shared" si="3"/>
        <v>493.72456835790007</v>
      </c>
      <c r="J43" s="165">
        <f t="shared" si="4"/>
        <v>493.72456835790007</v>
      </c>
      <c r="K43" s="165">
        <v>15009.23</v>
      </c>
    </row>
    <row r="44" spans="1:11" s="167" customFormat="1" ht="15">
      <c r="A44" s="160" t="s">
        <v>56</v>
      </c>
      <c r="B44" s="161" t="s">
        <v>6</v>
      </c>
      <c r="C44" s="169">
        <v>20643000</v>
      </c>
      <c r="D44" s="163" t="s">
        <v>4</v>
      </c>
      <c r="E44" s="164">
        <v>22609000</v>
      </c>
      <c r="F44" s="165">
        <f t="shared" si="0"/>
        <v>10314.61875</v>
      </c>
      <c r="G44" s="165">
        <f t="shared" si="1"/>
        <v>2931.5230760223</v>
      </c>
      <c r="H44" s="165">
        <f t="shared" si="2"/>
        <v>2171.4985626066</v>
      </c>
      <c r="I44" s="165">
        <f t="shared" si="3"/>
        <v>542.8745581347</v>
      </c>
      <c r="J44" s="165">
        <f t="shared" si="4"/>
        <v>542.8745581347</v>
      </c>
      <c r="K44" s="165">
        <v>16503.39</v>
      </c>
    </row>
    <row r="45" spans="1:11" s="167" customFormat="1" ht="15">
      <c r="A45" s="160" t="s">
        <v>57</v>
      </c>
      <c r="B45" s="161" t="s">
        <v>6</v>
      </c>
      <c r="C45" s="169">
        <v>22609000</v>
      </c>
      <c r="D45" s="163" t="s">
        <v>4</v>
      </c>
      <c r="E45" s="164">
        <v>24575000</v>
      </c>
      <c r="F45" s="165">
        <f t="shared" si="0"/>
        <v>11248.46875</v>
      </c>
      <c r="G45" s="165">
        <f t="shared" si="1"/>
        <v>3196.9330626534997</v>
      </c>
      <c r="H45" s="165">
        <f t="shared" si="2"/>
        <v>2368.098551597</v>
      </c>
      <c r="I45" s="165">
        <f t="shared" si="3"/>
        <v>592.0245479115</v>
      </c>
      <c r="J45" s="165">
        <f t="shared" si="4"/>
        <v>592.0245479115</v>
      </c>
      <c r="K45" s="165">
        <v>17997.55</v>
      </c>
    </row>
    <row r="46" spans="1:11" s="167" customFormat="1" ht="15">
      <c r="A46" s="160" t="s">
        <v>58</v>
      </c>
      <c r="B46" s="161" t="s">
        <v>6</v>
      </c>
      <c r="C46" s="169">
        <v>24575000</v>
      </c>
      <c r="D46" s="163" t="s">
        <v>4</v>
      </c>
      <c r="E46" s="164">
        <f aca="true" t="shared" si="5" ref="E46:E51">C46+1966000</f>
        <v>26541000</v>
      </c>
      <c r="F46" s="165">
        <f t="shared" si="0"/>
        <v>11715.393750000001</v>
      </c>
      <c r="G46" s="165">
        <f t="shared" si="1"/>
        <v>3329.6380559691</v>
      </c>
      <c r="H46" s="165">
        <f t="shared" si="2"/>
        <v>2466.3985460922004</v>
      </c>
      <c r="I46" s="165">
        <f t="shared" si="3"/>
        <v>616.5995427999001</v>
      </c>
      <c r="J46" s="165">
        <f t="shared" si="4"/>
        <v>616.5995427999001</v>
      </c>
      <c r="K46" s="165">
        <v>18744.63</v>
      </c>
    </row>
    <row r="47" spans="1:11" s="167" customFormat="1" ht="15">
      <c r="A47" s="160" t="s">
        <v>59</v>
      </c>
      <c r="B47" s="161" t="s">
        <v>6</v>
      </c>
      <c r="C47" s="177">
        <f aca="true" t="shared" si="6" ref="C47:C52">E46</f>
        <v>26541000</v>
      </c>
      <c r="D47" s="163" t="s">
        <v>4</v>
      </c>
      <c r="E47" s="164">
        <f t="shared" si="5"/>
        <v>28507000</v>
      </c>
      <c r="F47" s="165">
        <f t="shared" si="0"/>
        <v>12182.318749999999</v>
      </c>
      <c r="G47" s="165">
        <f t="shared" si="1"/>
        <v>3462.3430492846996</v>
      </c>
      <c r="H47" s="165">
        <f t="shared" si="2"/>
        <v>2564.6985405874</v>
      </c>
      <c r="I47" s="165">
        <f t="shared" si="3"/>
        <v>641.1745376883</v>
      </c>
      <c r="J47" s="165">
        <f t="shared" si="4"/>
        <v>641.1745376883</v>
      </c>
      <c r="K47" s="165">
        <v>19491.71</v>
      </c>
    </row>
    <row r="48" spans="1:11" s="167" customFormat="1" ht="15">
      <c r="A48" s="160" t="s">
        <v>60</v>
      </c>
      <c r="B48" s="161" t="s">
        <v>6</v>
      </c>
      <c r="C48" s="177">
        <f t="shared" si="6"/>
        <v>28507000</v>
      </c>
      <c r="D48" s="163" t="s">
        <v>4</v>
      </c>
      <c r="E48" s="164">
        <f t="shared" si="5"/>
        <v>30473000</v>
      </c>
      <c r="F48" s="165">
        <f t="shared" si="0"/>
        <v>12649.243750000001</v>
      </c>
      <c r="G48" s="165">
        <f t="shared" si="1"/>
        <v>3595.0480426003</v>
      </c>
      <c r="H48" s="165">
        <f t="shared" si="2"/>
        <v>2662.9985350826</v>
      </c>
      <c r="I48" s="165">
        <f t="shared" si="3"/>
        <v>665.7495325767001</v>
      </c>
      <c r="J48" s="165">
        <f t="shared" si="4"/>
        <v>665.7495325767001</v>
      </c>
      <c r="K48" s="165">
        <v>20238.79</v>
      </c>
    </row>
    <row r="49" spans="1:11" s="167" customFormat="1" ht="15">
      <c r="A49" s="160" t="s">
        <v>61</v>
      </c>
      <c r="B49" s="161" t="s">
        <v>6</v>
      </c>
      <c r="C49" s="177">
        <f t="shared" si="6"/>
        <v>30473000</v>
      </c>
      <c r="D49" s="163" t="s">
        <v>4</v>
      </c>
      <c r="E49" s="164">
        <f t="shared" si="5"/>
        <v>32439000</v>
      </c>
      <c r="F49" s="165">
        <f t="shared" si="0"/>
        <v>13116.168749999999</v>
      </c>
      <c r="G49" s="165">
        <f t="shared" si="1"/>
        <v>3727.7530359158995</v>
      </c>
      <c r="H49" s="165">
        <f t="shared" si="2"/>
        <v>2761.2985295778</v>
      </c>
      <c r="I49" s="165">
        <f t="shared" si="3"/>
        <v>690.3245274651</v>
      </c>
      <c r="J49" s="165">
        <f t="shared" si="4"/>
        <v>690.3245274651</v>
      </c>
      <c r="K49" s="165">
        <v>20985.87</v>
      </c>
    </row>
    <row r="50" spans="1:11" s="167" customFormat="1" ht="15">
      <c r="A50" s="160" t="s">
        <v>62</v>
      </c>
      <c r="B50" s="161" t="s">
        <v>6</v>
      </c>
      <c r="C50" s="177">
        <f t="shared" si="6"/>
        <v>32439000</v>
      </c>
      <c r="D50" s="163" t="s">
        <v>4</v>
      </c>
      <c r="E50" s="164">
        <f t="shared" si="5"/>
        <v>34405000</v>
      </c>
      <c r="F50" s="165">
        <f t="shared" si="0"/>
        <v>13583.09375</v>
      </c>
      <c r="G50" s="165">
        <f t="shared" si="1"/>
        <v>3860.4580292315</v>
      </c>
      <c r="H50" s="165">
        <f t="shared" si="2"/>
        <v>2859.598524073</v>
      </c>
      <c r="I50" s="165">
        <f t="shared" si="3"/>
        <v>714.8995223535001</v>
      </c>
      <c r="J50" s="165">
        <f t="shared" si="4"/>
        <v>714.8995223535001</v>
      </c>
      <c r="K50" s="165">
        <v>21732.95</v>
      </c>
    </row>
    <row r="51" spans="1:11" s="167" customFormat="1" ht="15">
      <c r="A51" s="160" t="s">
        <v>63</v>
      </c>
      <c r="B51" s="161" t="s">
        <v>6</v>
      </c>
      <c r="C51" s="177">
        <f t="shared" si="6"/>
        <v>34405000</v>
      </c>
      <c r="D51" s="163" t="s">
        <v>4</v>
      </c>
      <c r="E51" s="164">
        <f t="shared" si="5"/>
        <v>36371000</v>
      </c>
      <c r="F51" s="165">
        <f t="shared" si="0"/>
        <v>14050.01875</v>
      </c>
      <c r="G51" s="165">
        <f t="shared" si="1"/>
        <v>3993.1630225470994</v>
      </c>
      <c r="H51" s="165">
        <f t="shared" si="2"/>
        <v>2957.8985185682</v>
      </c>
      <c r="I51" s="165">
        <f t="shared" si="3"/>
        <v>739.4745172419</v>
      </c>
      <c r="J51" s="165">
        <f t="shared" si="4"/>
        <v>739.4745172419</v>
      </c>
      <c r="K51" s="165">
        <v>22480.03</v>
      </c>
    </row>
    <row r="52" spans="1:11" s="167" customFormat="1" ht="15.75" thickBot="1">
      <c r="A52" s="160" t="s">
        <v>64</v>
      </c>
      <c r="B52" s="161" t="s">
        <v>6</v>
      </c>
      <c r="C52" s="182">
        <f t="shared" si="6"/>
        <v>36371000</v>
      </c>
      <c r="D52" s="183"/>
      <c r="E52" s="184"/>
      <c r="F52" s="165">
        <f t="shared" si="0"/>
        <v>14532.993750000001</v>
      </c>
      <c r="G52" s="165">
        <f t="shared" si="1"/>
        <v>4130.4295945803</v>
      </c>
      <c r="H52" s="165">
        <f t="shared" si="2"/>
        <v>3059.5774602426004</v>
      </c>
      <c r="I52" s="165">
        <f t="shared" si="3"/>
        <v>764.8942487967001</v>
      </c>
      <c r="J52" s="165">
        <f t="shared" si="4"/>
        <v>764.8942487967001</v>
      </c>
      <c r="K52" s="185">
        <v>23252.79</v>
      </c>
    </row>
    <row r="53" spans="1:1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</sheetData>
  <printOptions/>
  <pageMargins left="1.968503937007874" right="0.7874015748031497" top="3.937007874015748" bottom="0.984251968503937" header="0.5118110236220472" footer="0.5118110236220472"/>
  <pageSetup horizontalDpi="600" verticalDpi="600" orientation="portrait" paperSize="12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SheetLayoutView="100" workbookViewId="0" topLeftCell="A15">
      <selection activeCell="K14" sqref="K14"/>
    </sheetView>
  </sheetViews>
  <sheetFormatPr defaultColWidth="9.140625" defaultRowHeight="12.75"/>
  <cols>
    <col min="1" max="1" width="3.57421875" style="45" customWidth="1"/>
    <col min="2" max="2" width="7.7109375" style="45" customWidth="1"/>
    <col min="3" max="3" width="17.8515625" style="45" customWidth="1"/>
    <col min="4" max="4" width="4.7109375" style="45" customWidth="1"/>
    <col min="5" max="5" width="17.7109375" style="45" customWidth="1"/>
    <col min="6" max="6" width="14.8515625" style="45" customWidth="1"/>
    <col min="7" max="7" width="14.28125" style="45" customWidth="1"/>
    <col min="8" max="9" width="14.7109375" style="45" customWidth="1"/>
    <col min="10" max="10" width="14.7109375" style="159" customWidth="1"/>
    <col min="11" max="11" width="14.7109375" style="45" customWidth="1"/>
    <col min="12" max="16384" width="9.140625" style="45" customWidth="1"/>
  </cols>
  <sheetData>
    <row r="1" spans="1:11" ht="18">
      <c r="A1" s="78"/>
      <c r="B1" s="79"/>
      <c r="C1" s="79"/>
      <c r="D1" s="21"/>
      <c r="E1" s="80"/>
      <c r="F1" s="81" t="s">
        <v>28</v>
      </c>
      <c r="G1" s="81" t="s">
        <v>28</v>
      </c>
      <c r="H1" s="81" t="s">
        <v>30</v>
      </c>
      <c r="I1" s="101" t="s">
        <v>32</v>
      </c>
      <c r="J1" s="120" t="s">
        <v>118</v>
      </c>
      <c r="K1" s="148"/>
    </row>
    <row r="2" spans="1:11" ht="18">
      <c r="A2" s="82"/>
      <c r="B2" s="83"/>
      <c r="C2" s="83"/>
      <c r="D2" s="11"/>
      <c r="E2" s="16"/>
      <c r="F2" s="84" t="s">
        <v>27</v>
      </c>
      <c r="G2" s="84" t="s">
        <v>29</v>
      </c>
      <c r="H2" s="84" t="s">
        <v>31</v>
      </c>
      <c r="I2" s="61" t="s">
        <v>66</v>
      </c>
      <c r="J2" s="120" t="s">
        <v>119</v>
      </c>
      <c r="K2" s="149" t="s">
        <v>1</v>
      </c>
    </row>
    <row r="3" spans="1:11" ht="18">
      <c r="A3" s="85" t="s">
        <v>67</v>
      </c>
      <c r="B3" s="16"/>
      <c r="C3" s="16"/>
      <c r="D3" s="16"/>
      <c r="E3" s="16"/>
      <c r="F3" s="1">
        <f>K3*62.5%</f>
        <v>6.14375</v>
      </c>
      <c r="G3" s="1">
        <f>K3*17.763157%</f>
        <v>1.7461183330999999</v>
      </c>
      <c r="H3" s="1">
        <f>K3*13.157894%</f>
        <v>1.2934209802</v>
      </c>
      <c r="I3" s="147">
        <f>K3*3.289473%</f>
        <v>0.32335519590000006</v>
      </c>
      <c r="J3" s="14">
        <f>K3*3.289473%</f>
        <v>0.32335519590000006</v>
      </c>
      <c r="K3" s="186">
        <v>9.83</v>
      </c>
    </row>
    <row r="4" spans="1:11" ht="15">
      <c r="A4" s="54"/>
      <c r="B4" s="86"/>
      <c r="C4" s="86"/>
      <c r="D4" s="86"/>
      <c r="E4" s="86"/>
      <c r="F4" s="1"/>
      <c r="G4" s="1"/>
      <c r="H4" s="1"/>
      <c r="I4" s="147"/>
      <c r="J4" s="14"/>
      <c r="K4" s="150"/>
    </row>
    <row r="5" spans="1:11" ht="18">
      <c r="A5" s="82" t="s">
        <v>68</v>
      </c>
      <c r="B5" s="83"/>
      <c r="C5" s="83"/>
      <c r="D5" s="11"/>
      <c r="E5" s="16"/>
      <c r="F5" s="1"/>
      <c r="G5" s="1"/>
      <c r="H5" s="1"/>
      <c r="I5" s="147"/>
      <c r="J5" s="14"/>
      <c r="K5" s="151"/>
    </row>
    <row r="6" spans="1:11" ht="15">
      <c r="A6" s="87"/>
      <c r="B6" s="86"/>
      <c r="C6" s="86"/>
      <c r="D6" s="86"/>
      <c r="E6" s="86"/>
      <c r="F6" s="1"/>
      <c r="G6" s="1"/>
      <c r="H6" s="1"/>
      <c r="I6" s="147"/>
      <c r="J6" s="14"/>
      <c r="K6" s="150"/>
    </row>
    <row r="7" spans="1:11" ht="15">
      <c r="A7" s="15" t="s">
        <v>69</v>
      </c>
      <c r="B7" s="16"/>
      <c r="C7" s="16"/>
      <c r="D7" s="16"/>
      <c r="E7" s="16"/>
      <c r="F7" s="1"/>
      <c r="G7" s="1"/>
      <c r="H7" s="1"/>
      <c r="I7" s="147"/>
      <c r="J7" s="14"/>
      <c r="K7" s="150"/>
    </row>
    <row r="8" spans="1:11" ht="15">
      <c r="A8" s="87" t="s">
        <v>70</v>
      </c>
      <c r="B8" s="86"/>
      <c r="C8" s="86"/>
      <c r="D8" s="86"/>
      <c r="E8" s="86"/>
      <c r="F8" s="1">
        <f aca="true" t="shared" si="0" ref="F8:F50">K8*62.5%</f>
        <v>6.14375</v>
      </c>
      <c r="G8" s="1">
        <f aca="true" t="shared" si="1" ref="G8:G50">K8*17.763157%</f>
        <v>1.7461183330999999</v>
      </c>
      <c r="H8" s="1">
        <f aca="true" t="shared" si="2" ref="H8:H50">K8*13.157894%</f>
        <v>1.2934209802</v>
      </c>
      <c r="I8" s="147">
        <f aca="true" t="shared" si="3" ref="I8:I50">K8*3.289473%</f>
        <v>0.32335519590000006</v>
      </c>
      <c r="J8" s="14">
        <f aca="true" t="shared" si="4" ref="J8:J50">K8*3.289473%</f>
        <v>0.32335519590000006</v>
      </c>
      <c r="K8" s="187">
        <v>9.83</v>
      </c>
    </row>
    <row r="9" spans="1:11" ht="15">
      <c r="A9" s="15" t="s">
        <v>71</v>
      </c>
      <c r="B9" s="16"/>
      <c r="C9" s="16"/>
      <c r="D9" s="16"/>
      <c r="E9" s="16"/>
      <c r="F9" s="1"/>
      <c r="G9" s="1"/>
      <c r="H9" s="1"/>
      <c r="I9" s="147"/>
      <c r="J9" s="14"/>
      <c r="K9" s="150"/>
    </row>
    <row r="10" spans="1:11" ht="15">
      <c r="A10" s="87"/>
      <c r="B10" s="86"/>
      <c r="C10" s="86"/>
      <c r="D10" s="86"/>
      <c r="E10" s="86"/>
      <c r="F10" s="1"/>
      <c r="G10" s="1"/>
      <c r="H10" s="1"/>
      <c r="I10" s="147"/>
      <c r="J10" s="14"/>
      <c r="K10" s="150"/>
    </row>
    <row r="11" spans="1:11" ht="15">
      <c r="A11" s="15" t="s">
        <v>72</v>
      </c>
      <c r="B11" s="16"/>
      <c r="C11" s="16"/>
      <c r="D11" s="16"/>
      <c r="E11" s="16"/>
      <c r="F11" s="1">
        <f t="shared" si="0"/>
        <v>15.493749999999999</v>
      </c>
      <c r="G11" s="1">
        <f t="shared" si="1"/>
        <v>4.4034866203</v>
      </c>
      <c r="H11" s="1">
        <f t="shared" si="2"/>
        <v>3.2618419226</v>
      </c>
      <c r="I11" s="147">
        <f t="shared" si="3"/>
        <v>0.8154603567</v>
      </c>
      <c r="J11" s="14">
        <f t="shared" si="4"/>
        <v>0.8154603567</v>
      </c>
      <c r="K11" s="187">
        <v>24.79</v>
      </c>
    </row>
    <row r="12" spans="1:11" ht="15">
      <c r="A12" s="87" t="s">
        <v>73</v>
      </c>
      <c r="B12" s="86"/>
      <c r="C12" s="86"/>
      <c r="D12" s="86"/>
      <c r="E12" s="86"/>
      <c r="F12" s="1"/>
      <c r="G12" s="1"/>
      <c r="H12" s="1"/>
      <c r="I12" s="147"/>
      <c r="J12" s="14"/>
      <c r="K12" s="150"/>
    </row>
    <row r="13" spans="1:11" ht="15">
      <c r="A13" s="15"/>
      <c r="B13" s="16"/>
      <c r="C13" s="16"/>
      <c r="D13" s="16"/>
      <c r="E13" s="16"/>
      <c r="F13" s="1"/>
      <c r="G13" s="1"/>
      <c r="H13" s="1"/>
      <c r="I13" s="147"/>
      <c r="J13" s="14"/>
      <c r="K13" s="150"/>
    </row>
    <row r="14" spans="1:11" ht="18">
      <c r="A14" s="88" t="s">
        <v>74</v>
      </c>
      <c r="B14" s="29"/>
      <c r="C14" s="29"/>
      <c r="D14" s="29"/>
      <c r="E14" s="29"/>
      <c r="F14" s="1">
        <f t="shared" si="0"/>
        <v>3.675</v>
      </c>
      <c r="G14" s="1">
        <f t="shared" si="1"/>
        <v>1.0444736315999998</v>
      </c>
      <c r="H14" s="1">
        <f t="shared" si="2"/>
        <v>0.7736841672</v>
      </c>
      <c r="I14" s="147">
        <f t="shared" si="3"/>
        <v>0.1934210124</v>
      </c>
      <c r="J14" s="14">
        <f t="shared" si="4"/>
        <v>0.1934210124</v>
      </c>
      <c r="K14" s="187">
        <v>5.88</v>
      </c>
    </row>
    <row r="15" spans="1:11" ht="15">
      <c r="A15" s="54" t="s">
        <v>75</v>
      </c>
      <c r="B15" s="89"/>
      <c r="C15" s="89"/>
      <c r="D15" s="89"/>
      <c r="E15" s="89"/>
      <c r="F15" s="1"/>
      <c r="G15" s="1"/>
      <c r="H15" s="1"/>
      <c r="I15" s="147"/>
      <c r="J15" s="14"/>
      <c r="K15" s="150"/>
    </row>
    <row r="16" spans="1:11" ht="15.75" thickBot="1">
      <c r="A16" s="90"/>
      <c r="B16" s="91"/>
      <c r="C16" s="91"/>
      <c r="D16" s="91"/>
      <c r="E16" s="91"/>
      <c r="F16" s="1"/>
      <c r="G16" s="1"/>
      <c r="H16" s="1"/>
      <c r="I16" s="147"/>
      <c r="J16" s="14"/>
      <c r="K16" s="152"/>
    </row>
    <row r="17" spans="1:11" ht="27.75" thickBot="1">
      <c r="A17" s="92" t="s">
        <v>76</v>
      </c>
      <c r="B17" s="93"/>
      <c r="C17" s="94"/>
      <c r="D17" s="94"/>
      <c r="E17" s="94"/>
      <c r="F17" s="1"/>
      <c r="G17" s="1"/>
      <c r="H17" s="1"/>
      <c r="I17" s="147"/>
      <c r="J17" s="14"/>
      <c r="K17" s="100"/>
    </row>
    <row r="18" spans="1:11" ht="27.75" thickBot="1">
      <c r="A18" s="96"/>
      <c r="B18" s="95"/>
      <c r="C18" s="95"/>
      <c r="D18" s="95"/>
      <c r="E18" s="95"/>
      <c r="F18" s="1"/>
      <c r="G18" s="1"/>
      <c r="H18" s="1"/>
      <c r="I18" s="147"/>
      <c r="J18" s="14"/>
      <c r="K18" s="153"/>
    </row>
    <row r="19" spans="1:11" ht="27.75" thickBot="1">
      <c r="A19" s="97" t="s">
        <v>77</v>
      </c>
      <c r="B19" s="98"/>
      <c r="C19" s="99"/>
      <c r="D19" s="99"/>
      <c r="E19" s="99"/>
      <c r="F19" s="1"/>
      <c r="G19" s="1"/>
      <c r="H19" s="1"/>
      <c r="I19" s="147"/>
      <c r="J19" s="14"/>
      <c r="K19" s="100"/>
    </row>
    <row r="20" spans="1:11" ht="27.75" thickBot="1">
      <c r="A20" s="98" t="s">
        <v>78</v>
      </c>
      <c r="B20" s="98"/>
      <c r="C20" s="99"/>
      <c r="D20" s="99"/>
      <c r="E20" s="99"/>
      <c r="F20" s="1"/>
      <c r="G20" s="1"/>
      <c r="H20" s="1"/>
      <c r="I20" s="147"/>
      <c r="J20" s="14"/>
      <c r="K20" s="100"/>
    </row>
    <row r="21" spans="1:11" ht="15.75">
      <c r="A21" s="101" t="s">
        <v>3</v>
      </c>
      <c r="B21" s="102" t="s">
        <v>6</v>
      </c>
      <c r="C21" s="103">
        <v>0</v>
      </c>
      <c r="D21" s="104" t="s">
        <v>4</v>
      </c>
      <c r="E21" s="105">
        <v>98300</v>
      </c>
      <c r="F21" s="1">
        <f t="shared" si="0"/>
        <v>114.88749999999999</v>
      </c>
      <c r="G21" s="1">
        <f t="shared" si="1"/>
        <v>32.652235197399996</v>
      </c>
      <c r="H21" s="1">
        <f t="shared" si="2"/>
        <v>24.186840750800002</v>
      </c>
      <c r="I21" s="147">
        <f t="shared" si="3"/>
        <v>6.046709268600001</v>
      </c>
      <c r="J21" s="14">
        <f t="shared" si="4"/>
        <v>6.046709268600001</v>
      </c>
      <c r="K21" s="154">
        <v>183.82</v>
      </c>
    </row>
    <row r="22" spans="1:11" ht="15.75">
      <c r="A22" s="61" t="s">
        <v>5</v>
      </c>
      <c r="B22" s="62" t="s">
        <v>6</v>
      </c>
      <c r="C22" s="64">
        <v>98300</v>
      </c>
      <c r="D22" s="63" t="s">
        <v>4</v>
      </c>
      <c r="E22" s="8">
        <v>196600</v>
      </c>
      <c r="F22" s="1">
        <f t="shared" si="0"/>
        <v>344.6625</v>
      </c>
      <c r="G22" s="1">
        <f t="shared" si="1"/>
        <v>97.9567055922</v>
      </c>
      <c r="H22" s="1">
        <f t="shared" si="2"/>
        <v>72.5605222524</v>
      </c>
      <c r="I22" s="147">
        <f t="shared" si="3"/>
        <v>18.140127805800002</v>
      </c>
      <c r="J22" s="14">
        <f t="shared" si="4"/>
        <v>18.140127805800002</v>
      </c>
      <c r="K22" s="3">
        <v>551.46</v>
      </c>
    </row>
    <row r="23" spans="1:11" ht="15.75">
      <c r="A23" s="61" t="s">
        <v>7</v>
      </c>
      <c r="B23" s="62" t="s">
        <v>6</v>
      </c>
      <c r="C23" s="64">
        <v>196600</v>
      </c>
      <c r="D23" s="63" t="s">
        <v>4</v>
      </c>
      <c r="E23" s="8">
        <v>491500</v>
      </c>
      <c r="F23" s="1">
        <f t="shared" si="0"/>
        <v>804.21875</v>
      </c>
      <c r="G23" s="1">
        <f t="shared" si="1"/>
        <v>228.56742269749998</v>
      </c>
      <c r="H23" s="1">
        <f t="shared" si="2"/>
        <v>169.309201045</v>
      </c>
      <c r="I23" s="147">
        <f t="shared" si="3"/>
        <v>42.32729382750001</v>
      </c>
      <c r="J23" s="14">
        <f t="shared" si="4"/>
        <v>42.32729382750001</v>
      </c>
      <c r="K23" s="3">
        <v>1286.75</v>
      </c>
    </row>
    <row r="24" spans="1:11" ht="15.75">
      <c r="A24" s="61" t="s">
        <v>8</v>
      </c>
      <c r="B24" s="62" t="s">
        <v>6</v>
      </c>
      <c r="C24" s="64">
        <v>491500</v>
      </c>
      <c r="D24" s="63" t="s">
        <v>4</v>
      </c>
      <c r="E24" s="8">
        <v>983000</v>
      </c>
      <c r="F24" s="1">
        <f t="shared" si="0"/>
        <v>1723.325</v>
      </c>
      <c r="G24" s="1">
        <f t="shared" si="1"/>
        <v>489.7870805924</v>
      </c>
      <c r="H24" s="1">
        <f t="shared" si="2"/>
        <v>362.8052428408</v>
      </c>
      <c r="I24" s="147">
        <f t="shared" si="3"/>
        <v>90.70129692360001</v>
      </c>
      <c r="J24" s="14">
        <f t="shared" si="4"/>
        <v>90.70129692360001</v>
      </c>
      <c r="K24" s="3">
        <v>2757.32</v>
      </c>
    </row>
    <row r="25" spans="1:11" ht="15.75">
      <c r="A25" s="61" t="s">
        <v>9</v>
      </c>
      <c r="B25" s="62" t="s">
        <v>6</v>
      </c>
      <c r="C25" s="64">
        <v>983000</v>
      </c>
      <c r="D25" s="63" t="s">
        <v>4</v>
      </c>
      <c r="E25" s="8">
        <v>1966000</v>
      </c>
      <c r="F25" s="1">
        <f t="shared" si="0"/>
        <v>3446.64375</v>
      </c>
      <c r="G25" s="1">
        <f t="shared" si="1"/>
        <v>979.5723848691</v>
      </c>
      <c r="H25" s="1">
        <f t="shared" si="2"/>
        <v>725.6091698922</v>
      </c>
      <c r="I25" s="147">
        <f t="shared" si="3"/>
        <v>181.40226489990002</v>
      </c>
      <c r="J25" s="14">
        <f t="shared" si="4"/>
        <v>181.40226489990002</v>
      </c>
      <c r="K25" s="3">
        <v>5514.63</v>
      </c>
    </row>
    <row r="26" spans="1:11" ht="15.75">
      <c r="A26" s="61" t="s">
        <v>10</v>
      </c>
      <c r="B26" s="62" t="s">
        <v>6</v>
      </c>
      <c r="C26" s="64">
        <v>1966000</v>
      </c>
      <c r="D26" s="63" t="s">
        <v>4</v>
      </c>
      <c r="E26" s="8">
        <v>2949000</v>
      </c>
      <c r="F26" s="1">
        <f t="shared" si="0"/>
        <v>5744.40625</v>
      </c>
      <c r="G26" s="1">
        <f t="shared" si="1"/>
        <v>1632.6206414484998</v>
      </c>
      <c r="H26" s="1">
        <f t="shared" si="2"/>
        <v>1209.3486164869998</v>
      </c>
      <c r="I26" s="147">
        <f t="shared" si="3"/>
        <v>302.3371081665</v>
      </c>
      <c r="J26" s="14">
        <f t="shared" si="4"/>
        <v>302.3371081665</v>
      </c>
      <c r="K26" s="3">
        <v>9191.05</v>
      </c>
    </row>
    <row r="27" spans="1:11" ht="15.75">
      <c r="A27" s="61" t="s">
        <v>11</v>
      </c>
      <c r="B27" s="62" t="s">
        <v>6</v>
      </c>
      <c r="C27" s="64">
        <v>2949000</v>
      </c>
      <c r="D27" s="63" t="s">
        <v>4</v>
      </c>
      <c r="E27" s="8">
        <v>3932000</v>
      </c>
      <c r="F27" s="1">
        <f t="shared" si="0"/>
        <v>8042.16875</v>
      </c>
      <c r="G27" s="1">
        <f t="shared" si="1"/>
        <v>2285.6688980278996</v>
      </c>
      <c r="H27" s="1">
        <f t="shared" si="2"/>
        <v>1693.0880630817999</v>
      </c>
      <c r="I27" s="147">
        <f t="shared" si="3"/>
        <v>423.2719514331</v>
      </c>
      <c r="J27" s="14">
        <f t="shared" si="4"/>
        <v>423.2719514331</v>
      </c>
      <c r="K27" s="3">
        <v>12867.47</v>
      </c>
    </row>
    <row r="28" spans="1:11" ht="15.75">
      <c r="A28" s="61" t="s">
        <v>12</v>
      </c>
      <c r="B28" s="62" t="s">
        <v>6</v>
      </c>
      <c r="C28" s="64">
        <v>3932000</v>
      </c>
      <c r="D28" s="63" t="s">
        <v>4</v>
      </c>
      <c r="E28" s="8">
        <v>4915000</v>
      </c>
      <c r="F28" s="1">
        <f t="shared" si="0"/>
        <v>10339.93125</v>
      </c>
      <c r="G28" s="1">
        <f t="shared" si="1"/>
        <v>2938.7171546072996</v>
      </c>
      <c r="H28" s="1">
        <f t="shared" si="2"/>
        <v>2176.8275096766</v>
      </c>
      <c r="I28" s="147">
        <f t="shared" si="3"/>
        <v>544.2067946997</v>
      </c>
      <c r="J28" s="14">
        <f t="shared" si="4"/>
        <v>544.2067946997</v>
      </c>
      <c r="K28" s="3">
        <v>16543.89</v>
      </c>
    </row>
    <row r="29" spans="1:11" ht="15.75">
      <c r="A29" s="61" t="s">
        <v>13</v>
      </c>
      <c r="B29" s="62" t="s">
        <v>6</v>
      </c>
      <c r="C29" s="64">
        <v>4915000</v>
      </c>
      <c r="D29" s="63" t="s">
        <v>4</v>
      </c>
      <c r="E29" s="8">
        <v>5898000</v>
      </c>
      <c r="F29" s="1">
        <f t="shared" si="0"/>
        <v>12637.69375</v>
      </c>
      <c r="G29" s="1">
        <f t="shared" si="1"/>
        <v>3591.7654111867</v>
      </c>
      <c r="H29" s="1">
        <f t="shared" si="2"/>
        <v>2660.5669562714</v>
      </c>
      <c r="I29" s="147">
        <f t="shared" si="3"/>
        <v>665.1416379663001</v>
      </c>
      <c r="J29" s="14">
        <f t="shared" si="4"/>
        <v>665.1416379663001</v>
      </c>
      <c r="K29" s="3">
        <v>20220.31</v>
      </c>
    </row>
    <row r="30" spans="1:11" ht="15.75">
      <c r="A30" s="61" t="s">
        <v>14</v>
      </c>
      <c r="B30" s="62" t="s">
        <v>6</v>
      </c>
      <c r="C30" s="64">
        <v>5898000</v>
      </c>
      <c r="D30" s="63" t="s">
        <v>4</v>
      </c>
      <c r="E30" s="8">
        <v>6881000</v>
      </c>
      <c r="F30" s="1">
        <f t="shared" si="0"/>
        <v>14935.45625</v>
      </c>
      <c r="G30" s="1">
        <f t="shared" si="1"/>
        <v>4244.8136677661</v>
      </c>
      <c r="H30" s="1">
        <f t="shared" si="2"/>
        <v>3144.3064028662</v>
      </c>
      <c r="I30" s="147">
        <f t="shared" si="3"/>
        <v>786.0764812329</v>
      </c>
      <c r="J30" s="14">
        <f t="shared" si="4"/>
        <v>786.0764812329</v>
      </c>
      <c r="K30" s="3">
        <v>23896.73</v>
      </c>
    </row>
    <row r="31" spans="1:11" ht="15.75">
      <c r="A31" s="61" t="s">
        <v>15</v>
      </c>
      <c r="B31" s="62" t="s">
        <v>6</v>
      </c>
      <c r="C31" s="64">
        <v>6881000</v>
      </c>
      <c r="D31" s="63" t="s">
        <v>4</v>
      </c>
      <c r="E31" s="8">
        <v>7864000</v>
      </c>
      <c r="F31" s="1">
        <f t="shared" si="0"/>
        <v>17233.21875</v>
      </c>
      <c r="G31" s="1">
        <f t="shared" si="1"/>
        <v>4897.8619243455</v>
      </c>
      <c r="H31" s="1">
        <f t="shared" si="2"/>
        <v>3628.045849461</v>
      </c>
      <c r="I31" s="147">
        <f t="shared" si="3"/>
        <v>907.0113244995001</v>
      </c>
      <c r="J31" s="14">
        <f t="shared" si="4"/>
        <v>907.0113244995001</v>
      </c>
      <c r="K31" s="3">
        <v>27573.15</v>
      </c>
    </row>
    <row r="32" spans="1:11" ht="15.75">
      <c r="A32" s="61" t="s">
        <v>16</v>
      </c>
      <c r="B32" s="62" t="s">
        <v>6</v>
      </c>
      <c r="C32" s="64">
        <v>7864000</v>
      </c>
      <c r="D32" s="63" t="s">
        <v>4</v>
      </c>
      <c r="E32" s="8">
        <v>8847000</v>
      </c>
      <c r="F32" s="1">
        <f t="shared" si="0"/>
        <v>19530.98125</v>
      </c>
      <c r="G32" s="1">
        <f t="shared" si="1"/>
        <v>5550.9101809249</v>
      </c>
      <c r="H32" s="1">
        <f t="shared" si="2"/>
        <v>4111.7852960558</v>
      </c>
      <c r="I32" s="147">
        <f t="shared" si="3"/>
        <v>1027.9461677661002</v>
      </c>
      <c r="J32" s="14">
        <f t="shared" si="4"/>
        <v>1027.9461677661002</v>
      </c>
      <c r="K32" s="3">
        <v>31249.57</v>
      </c>
    </row>
    <row r="33" spans="1:11" ht="15.75">
      <c r="A33" s="61" t="s">
        <v>17</v>
      </c>
      <c r="B33" s="62" t="s">
        <v>6</v>
      </c>
      <c r="C33" s="64">
        <v>8847000</v>
      </c>
      <c r="D33" s="63" t="s">
        <v>4</v>
      </c>
      <c r="E33" s="8">
        <v>9830000</v>
      </c>
      <c r="F33" s="1">
        <f t="shared" si="0"/>
        <v>21828.743749999998</v>
      </c>
      <c r="G33" s="1">
        <f t="shared" si="1"/>
        <v>6203.9584375043</v>
      </c>
      <c r="H33" s="1">
        <f t="shared" si="2"/>
        <v>4595.5247426506</v>
      </c>
      <c r="I33" s="147">
        <f t="shared" si="3"/>
        <v>1148.8810110327001</v>
      </c>
      <c r="J33" s="14">
        <f t="shared" si="4"/>
        <v>1148.8810110327001</v>
      </c>
      <c r="K33" s="3">
        <v>34925.99</v>
      </c>
    </row>
    <row r="34" spans="1:11" ht="15.75">
      <c r="A34" s="61" t="s">
        <v>18</v>
      </c>
      <c r="B34" s="62" t="s">
        <v>6</v>
      </c>
      <c r="C34" s="64">
        <v>9830000</v>
      </c>
      <c r="D34" s="63" t="s">
        <v>4</v>
      </c>
      <c r="E34" s="8">
        <v>11796000</v>
      </c>
      <c r="F34" s="1">
        <f t="shared" si="0"/>
        <v>25275.3875</v>
      </c>
      <c r="G34" s="1">
        <f t="shared" si="1"/>
        <v>7183.5308223734</v>
      </c>
      <c r="H34" s="1">
        <f t="shared" si="2"/>
        <v>5321.1339125428</v>
      </c>
      <c r="I34" s="147">
        <f t="shared" si="3"/>
        <v>1330.2832759326002</v>
      </c>
      <c r="J34" s="14">
        <f t="shared" si="4"/>
        <v>1330.2832759326002</v>
      </c>
      <c r="K34" s="3">
        <v>40440.62</v>
      </c>
    </row>
    <row r="35" spans="1:11" ht="15.75">
      <c r="A35" s="61" t="s">
        <v>19</v>
      </c>
      <c r="B35" s="62" t="s">
        <v>6</v>
      </c>
      <c r="C35" s="64">
        <v>11796000</v>
      </c>
      <c r="D35" s="63" t="s">
        <v>4</v>
      </c>
      <c r="E35" s="8">
        <v>13762000</v>
      </c>
      <c r="F35" s="1">
        <f t="shared" si="0"/>
        <v>29870.9125</v>
      </c>
      <c r="G35" s="1">
        <f t="shared" si="1"/>
        <v>8489.6273355322</v>
      </c>
      <c r="H35" s="1">
        <f t="shared" si="2"/>
        <v>6288.6128057324</v>
      </c>
      <c r="I35" s="147">
        <f t="shared" si="3"/>
        <v>1572.1529624658</v>
      </c>
      <c r="J35" s="14">
        <f t="shared" si="4"/>
        <v>1572.1529624658</v>
      </c>
      <c r="K35" s="3">
        <v>47793.46</v>
      </c>
    </row>
    <row r="36" spans="1:11" ht="15.75">
      <c r="A36" s="61" t="s">
        <v>20</v>
      </c>
      <c r="B36" s="62" t="s">
        <v>6</v>
      </c>
      <c r="C36" s="64">
        <v>13762000</v>
      </c>
      <c r="D36" s="63" t="s">
        <v>4</v>
      </c>
      <c r="E36" s="8">
        <v>15728000</v>
      </c>
      <c r="F36" s="1">
        <f t="shared" si="0"/>
        <v>34466.4375</v>
      </c>
      <c r="G36" s="1">
        <f t="shared" si="1"/>
        <v>9795.723848691</v>
      </c>
      <c r="H36" s="1">
        <f t="shared" si="2"/>
        <v>7256.091698922</v>
      </c>
      <c r="I36" s="147">
        <f t="shared" si="3"/>
        <v>1814.0226489990002</v>
      </c>
      <c r="J36" s="14">
        <f t="shared" si="4"/>
        <v>1814.0226489990002</v>
      </c>
      <c r="K36" s="3">
        <v>55146.3</v>
      </c>
    </row>
    <row r="37" spans="1:11" ht="15.75">
      <c r="A37" s="61" t="s">
        <v>34</v>
      </c>
      <c r="B37" s="62" t="s">
        <v>6</v>
      </c>
      <c r="C37" s="64">
        <v>15728000</v>
      </c>
      <c r="D37" s="63" t="s">
        <v>4</v>
      </c>
      <c r="E37" s="8">
        <v>17694000</v>
      </c>
      <c r="F37" s="1">
        <f t="shared" si="0"/>
        <v>39061.9625</v>
      </c>
      <c r="G37" s="1">
        <f t="shared" si="1"/>
        <v>11101.8203618498</v>
      </c>
      <c r="H37" s="1">
        <f t="shared" si="2"/>
        <v>8223.5705921116</v>
      </c>
      <c r="I37" s="147">
        <f t="shared" si="3"/>
        <v>2055.8923355322004</v>
      </c>
      <c r="J37" s="14">
        <f t="shared" si="4"/>
        <v>2055.8923355322004</v>
      </c>
      <c r="K37" s="3">
        <v>62499.14</v>
      </c>
    </row>
    <row r="38" spans="1:11" ht="15.75">
      <c r="A38" s="61" t="s">
        <v>35</v>
      </c>
      <c r="B38" s="62" t="s">
        <v>6</v>
      </c>
      <c r="C38" s="64">
        <v>17694000</v>
      </c>
      <c r="D38" s="63" t="s">
        <v>4</v>
      </c>
      <c r="E38" s="8">
        <v>19660000</v>
      </c>
      <c r="F38" s="1">
        <f t="shared" si="0"/>
        <v>43657.487499999996</v>
      </c>
      <c r="G38" s="1">
        <f t="shared" si="1"/>
        <v>12407.9168750086</v>
      </c>
      <c r="H38" s="1">
        <f t="shared" si="2"/>
        <v>9191.0494853012</v>
      </c>
      <c r="I38" s="147">
        <f t="shared" si="3"/>
        <v>2297.7620220654003</v>
      </c>
      <c r="J38" s="14">
        <f t="shared" si="4"/>
        <v>2297.7620220654003</v>
      </c>
      <c r="K38" s="3">
        <v>69851.98</v>
      </c>
    </row>
    <row r="39" spans="1:11" ht="15.75">
      <c r="A39" s="61" t="s">
        <v>36</v>
      </c>
      <c r="B39" s="62" t="s">
        <v>6</v>
      </c>
      <c r="C39" s="64">
        <v>19660000</v>
      </c>
      <c r="D39" s="63" t="s">
        <v>4</v>
      </c>
      <c r="E39" s="8">
        <v>22117500</v>
      </c>
      <c r="F39" s="1">
        <f t="shared" si="0"/>
        <v>48827.456249999996</v>
      </c>
      <c r="G39" s="1">
        <f t="shared" si="1"/>
        <v>13877.276340470098</v>
      </c>
      <c r="H39" s="1">
        <f t="shared" si="2"/>
        <v>10279.463898034199</v>
      </c>
      <c r="I39" s="147">
        <f t="shared" si="3"/>
        <v>2569.8655838889</v>
      </c>
      <c r="J39" s="14">
        <f t="shared" si="4"/>
        <v>2569.8655838889</v>
      </c>
      <c r="K39" s="3">
        <v>78123.93</v>
      </c>
    </row>
    <row r="40" spans="1:11" ht="15" customHeight="1">
      <c r="A40" s="61" t="s">
        <v>37</v>
      </c>
      <c r="B40" s="65" t="s">
        <v>6</v>
      </c>
      <c r="C40" s="64">
        <v>22117500</v>
      </c>
      <c r="D40" s="56" t="s">
        <v>4</v>
      </c>
      <c r="E40" s="9">
        <v>24575000</v>
      </c>
      <c r="F40" s="1">
        <f t="shared" si="0"/>
        <v>54571.862499999996</v>
      </c>
      <c r="G40" s="1">
        <f t="shared" si="1"/>
        <v>15509.896981918599</v>
      </c>
      <c r="H40" s="1">
        <f t="shared" si="2"/>
        <v>11488.8125145212</v>
      </c>
      <c r="I40" s="147">
        <f t="shared" si="3"/>
        <v>2872.2026920554003</v>
      </c>
      <c r="J40" s="14">
        <f t="shared" si="4"/>
        <v>2872.2026920554003</v>
      </c>
      <c r="K40" s="3">
        <v>87314.98</v>
      </c>
    </row>
    <row r="41" spans="1:11" ht="15.75" hidden="1">
      <c r="A41" s="61" t="s">
        <v>38</v>
      </c>
      <c r="B41" s="106" t="s">
        <v>6</v>
      </c>
      <c r="C41" s="67">
        <v>24575000</v>
      </c>
      <c r="D41" s="56" t="s">
        <v>4</v>
      </c>
      <c r="E41" s="66">
        <f>C41+2457500</f>
        <v>27032500</v>
      </c>
      <c r="F41" s="1">
        <f t="shared" si="0"/>
        <v>60316.26875</v>
      </c>
      <c r="G41" s="1">
        <f t="shared" si="1"/>
        <v>17142.517623367097</v>
      </c>
      <c r="H41" s="1">
        <f t="shared" si="2"/>
        <v>12698.1611310082</v>
      </c>
      <c r="I41" s="147">
        <f t="shared" si="3"/>
        <v>3174.5398002219004</v>
      </c>
      <c r="J41" s="14">
        <f t="shared" si="4"/>
        <v>3174.5398002219004</v>
      </c>
      <c r="K41" s="3">
        <v>96506.03</v>
      </c>
    </row>
    <row r="42" spans="1:11" ht="15.75">
      <c r="A42" s="61" t="s">
        <v>40</v>
      </c>
      <c r="B42" s="106" t="s">
        <v>6</v>
      </c>
      <c r="C42" s="64">
        <f>E41</f>
        <v>27032500</v>
      </c>
      <c r="D42" s="56" t="s">
        <v>4</v>
      </c>
      <c r="E42" s="66">
        <f>C42+2457500</f>
        <v>29490000</v>
      </c>
      <c r="F42" s="1">
        <f t="shared" si="0"/>
        <v>66060.675</v>
      </c>
      <c r="G42" s="1">
        <f t="shared" si="1"/>
        <v>18775.1382648156</v>
      </c>
      <c r="H42" s="1">
        <f t="shared" si="2"/>
        <v>13907.5097474952</v>
      </c>
      <c r="I42" s="147">
        <f t="shared" si="3"/>
        <v>3476.8769083884004</v>
      </c>
      <c r="J42" s="14">
        <f t="shared" si="4"/>
        <v>3476.8769083884004</v>
      </c>
      <c r="K42" s="3">
        <v>105697.08</v>
      </c>
    </row>
    <row r="43" spans="1:11" ht="15.75">
      <c r="A43" s="61" t="s">
        <v>39</v>
      </c>
      <c r="B43" s="106" t="s">
        <v>6</v>
      </c>
      <c r="C43" s="64">
        <f>E42</f>
        <v>29490000</v>
      </c>
      <c r="D43" s="56" t="s">
        <v>4</v>
      </c>
      <c r="E43" s="66">
        <f>C43+2457500</f>
        <v>31947500</v>
      </c>
      <c r="F43" s="1">
        <f t="shared" si="0"/>
        <v>71805.08125</v>
      </c>
      <c r="G43" s="1">
        <f t="shared" si="1"/>
        <v>20407.7589062641</v>
      </c>
      <c r="H43" s="1">
        <f t="shared" si="2"/>
        <v>15116.8583639822</v>
      </c>
      <c r="I43" s="147">
        <f t="shared" si="3"/>
        <v>3779.214016554901</v>
      </c>
      <c r="J43" s="14">
        <f t="shared" si="4"/>
        <v>3779.214016554901</v>
      </c>
      <c r="K43" s="3">
        <v>114888.13</v>
      </c>
    </row>
    <row r="44" spans="1:11" ht="15.75">
      <c r="A44" s="61" t="s">
        <v>41</v>
      </c>
      <c r="B44" s="106" t="s">
        <v>6</v>
      </c>
      <c r="C44" s="64">
        <f>E43</f>
        <v>31947500</v>
      </c>
      <c r="D44" s="56" t="s">
        <v>4</v>
      </c>
      <c r="E44" s="66">
        <f>C44+2457500</f>
        <v>34405000</v>
      </c>
      <c r="F44" s="1">
        <f t="shared" si="0"/>
        <v>77549.48749999999</v>
      </c>
      <c r="G44" s="1">
        <f t="shared" si="1"/>
        <v>22040.379547712597</v>
      </c>
      <c r="H44" s="1">
        <f t="shared" si="2"/>
        <v>16326.2069804692</v>
      </c>
      <c r="I44" s="147">
        <f t="shared" si="3"/>
        <v>4081.5511247214004</v>
      </c>
      <c r="J44" s="14">
        <f t="shared" si="4"/>
        <v>4081.5511247214004</v>
      </c>
      <c r="K44" s="3">
        <v>124079.18</v>
      </c>
    </row>
    <row r="45" spans="1:11" ht="15.75">
      <c r="A45" s="61" t="s">
        <v>42</v>
      </c>
      <c r="B45" s="106" t="s">
        <v>6</v>
      </c>
      <c r="C45" s="64">
        <f>E44</f>
        <v>34405000</v>
      </c>
      <c r="D45" s="56" t="s">
        <v>4</v>
      </c>
      <c r="E45" s="66">
        <f>C45+2457500</f>
        <v>36862500</v>
      </c>
      <c r="F45" s="1">
        <f t="shared" si="0"/>
        <v>83293.89375</v>
      </c>
      <c r="G45" s="1">
        <f t="shared" si="1"/>
        <v>23673.0001891611</v>
      </c>
      <c r="H45" s="1">
        <f t="shared" si="2"/>
        <v>17535.5555969562</v>
      </c>
      <c r="I45" s="147">
        <f t="shared" si="3"/>
        <v>4383.888232887901</v>
      </c>
      <c r="J45" s="14">
        <f t="shared" si="4"/>
        <v>4383.888232887901</v>
      </c>
      <c r="K45" s="3">
        <v>133270.23</v>
      </c>
    </row>
    <row r="46" spans="1:11" ht="16.5" thickBot="1">
      <c r="A46" s="107" t="s">
        <v>43</v>
      </c>
      <c r="B46" s="108" t="s">
        <v>6</v>
      </c>
      <c r="C46" s="77">
        <f>E45</f>
        <v>36862500</v>
      </c>
      <c r="D46" s="109"/>
      <c r="E46" s="10"/>
      <c r="F46" s="1">
        <f t="shared" si="0"/>
        <v>89463.80625</v>
      </c>
      <c r="G46" s="1">
        <f t="shared" si="1"/>
        <v>25426.5541797813</v>
      </c>
      <c r="H46" s="1">
        <f t="shared" si="2"/>
        <v>18834.4844715846</v>
      </c>
      <c r="I46" s="147">
        <f t="shared" si="3"/>
        <v>4708.6204021857</v>
      </c>
      <c r="J46" s="14">
        <f t="shared" si="4"/>
        <v>4708.6204021857</v>
      </c>
      <c r="K46" s="155">
        <v>143142.09</v>
      </c>
    </row>
    <row r="47" spans="1:11" ht="21" thickBot="1">
      <c r="A47" s="13"/>
      <c r="B47" s="110"/>
      <c r="C47" s="111"/>
      <c r="D47" s="110"/>
      <c r="E47" s="12"/>
      <c r="F47" s="1"/>
      <c r="G47" s="1"/>
      <c r="H47" s="1"/>
      <c r="I47" s="147"/>
      <c r="J47" s="14"/>
      <c r="K47" s="140"/>
    </row>
    <row r="48" spans="1:11" ht="15">
      <c r="A48" s="112" t="s">
        <v>79</v>
      </c>
      <c r="B48" s="113"/>
      <c r="C48" s="114"/>
      <c r="D48" s="114"/>
      <c r="E48" s="115"/>
      <c r="F48" s="1"/>
      <c r="G48" s="1"/>
      <c r="H48" s="1"/>
      <c r="I48" s="147"/>
      <c r="J48" s="14"/>
      <c r="K48" s="154"/>
    </row>
    <row r="49" spans="1:11" ht="15">
      <c r="A49" s="15" t="s">
        <v>80</v>
      </c>
      <c r="B49" s="15"/>
      <c r="C49" s="16"/>
      <c r="D49" s="16"/>
      <c r="E49" s="16"/>
      <c r="F49" s="1"/>
      <c r="G49" s="1"/>
      <c r="H49" s="1"/>
      <c r="I49" s="147"/>
      <c r="J49" s="14"/>
      <c r="K49" s="150"/>
    </row>
    <row r="50" spans="1:11" ht="15.75" thickBot="1">
      <c r="A50" s="17" t="s">
        <v>81</v>
      </c>
      <c r="B50" s="17"/>
      <c r="C50" s="18"/>
      <c r="D50" s="18"/>
      <c r="E50" s="18"/>
      <c r="F50" s="1">
        <f t="shared" si="0"/>
        <v>12.2875</v>
      </c>
      <c r="G50" s="1">
        <f t="shared" si="1"/>
        <v>3.4922366661999997</v>
      </c>
      <c r="H50" s="1">
        <f t="shared" si="2"/>
        <v>2.5868419604</v>
      </c>
      <c r="I50" s="147">
        <f t="shared" si="3"/>
        <v>0.6467103918000001</v>
      </c>
      <c r="J50" s="14">
        <f t="shared" si="4"/>
        <v>0.6467103918000001</v>
      </c>
      <c r="K50" s="155">
        <v>19.66</v>
      </c>
    </row>
    <row r="51" spans="1:11" ht="20.25">
      <c r="A51" s="19" t="s">
        <v>82</v>
      </c>
      <c r="B51" s="2"/>
      <c r="C51" s="2"/>
      <c r="D51" s="2"/>
      <c r="E51" s="4"/>
      <c r="F51" s="1"/>
      <c r="G51" s="1"/>
      <c r="H51" s="1"/>
      <c r="I51" s="147"/>
      <c r="J51" s="14"/>
      <c r="K51" s="12"/>
    </row>
    <row r="52" spans="1:11" ht="27">
      <c r="A52" s="116"/>
      <c r="B52" s="116"/>
      <c r="C52" s="116"/>
      <c r="D52" s="116"/>
      <c r="E52" s="116"/>
      <c r="F52" s="12"/>
      <c r="G52" s="117"/>
      <c r="H52" s="117"/>
      <c r="I52" s="117"/>
      <c r="J52" s="157"/>
      <c r="K52" s="118"/>
    </row>
    <row r="53" spans="1:11" ht="20.25">
      <c r="A53" s="4"/>
      <c r="B53" s="4"/>
      <c r="C53" s="4"/>
      <c r="D53" s="4"/>
      <c r="E53" s="4"/>
      <c r="F53" s="119"/>
      <c r="G53" s="12"/>
      <c r="H53" s="12"/>
      <c r="I53" s="12"/>
      <c r="J53" s="156"/>
      <c r="K53" s="12"/>
    </row>
    <row r="54" spans="1:11" ht="15">
      <c r="A54" s="5"/>
      <c r="B54" s="5"/>
      <c r="C54" s="5"/>
      <c r="D54" s="5"/>
      <c r="E54" s="5"/>
      <c r="F54" s="12"/>
      <c r="G54" s="5"/>
      <c r="H54" s="5"/>
      <c r="I54" s="5"/>
      <c r="J54" s="158"/>
      <c r="K54" s="5"/>
    </row>
    <row r="55" spans="1:11" ht="15">
      <c r="A55" s="20"/>
      <c r="B55" s="20"/>
      <c r="C55" s="20"/>
      <c r="D55" s="20"/>
      <c r="E55" s="20"/>
      <c r="F55" s="5"/>
      <c r="G55" s="5"/>
      <c r="H55" s="5"/>
      <c r="I55" s="5"/>
      <c r="J55" s="158"/>
      <c r="K55" s="5"/>
    </row>
    <row r="56" spans="1:11" ht="15">
      <c r="A56" s="5"/>
      <c r="B56" s="5"/>
      <c r="C56" s="5"/>
      <c r="D56" s="5"/>
      <c r="E56" s="5"/>
      <c r="F56" s="5"/>
      <c r="G56" s="5"/>
      <c r="H56" s="5"/>
      <c r="I56" s="5"/>
      <c r="J56" s="158"/>
      <c r="K56" s="5"/>
    </row>
    <row r="57" spans="1:11" ht="15">
      <c r="A57" s="5"/>
      <c r="B57" s="5"/>
      <c r="C57" s="5"/>
      <c r="D57" s="5"/>
      <c r="E57" s="5"/>
      <c r="F57" s="5"/>
      <c r="G57" s="5"/>
      <c r="H57" s="5"/>
      <c r="I57" s="5"/>
      <c r="J57" s="158"/>
      <c r="K57" s="5"/>
    </row>
    <row r="58" spans="1:11" ht="15">
      <c r="A58" s="5"/>
      <c r="B58" s="5"/>
      <c r="C58" s="5"/>
      <c r="D58" s="5"/>
      <c r="E58" s="5"/>
      <c r="F58" s="5"/>
      <c r="G58" s="5"/>
      <c r="H58" s="5"/>
      <c r="I58" s="5"/>
      <c r="J58" s="158"/>
      <c r="K58" s="5"/>
    </row>
    <row r="59" spans="1:11" ht="15">
      <c r="A59" s="5"/>
      <c r="B59" s="5"/>
      <c r="C59" s="5"/>
      <c r="D59" s="5"/>
      <c r="E59" s="5"/>
      <c r="F59" s="5"/>
      <c r="G59" s="5"/>
      <c r="H59" s="5"/>
      <c r="I59" s="5"/>
      <c r="J59" s="158"/>
      <c r="K59" s="5"/>
    </row>
    <row r="60" spans="1:11" ht="15">
      <c r="A60" s="5"/>
      <c r="B60" s="5"/>
      <c r="C60" s="5"/>
      <c r="D60" s="5"/>
      <c r="E60" s="5"/>
      <c r="F60" s="5"/>
      <c r="G60" s="5"/>
      <c r="H60" s="5"/>
      <c r="I60" s="5"/>
      <c r="J60" s="158"/>
      <c r="K60" s="5"/>
    </row>
    <row r="61" spans="1:11" ht="15">
      <c r="A61" s="5"/>
      <c r="B61" s="5"/>
      <c r="C61" s="5"/>
      <c r="D61" s="5"/>
      <c r="E61" s="5"/>
      <c r="F61" s="5"/>
      <c r="G61" s="5"/>
      <c r="H61" s="5"/>
      <c r="I61" s="5"/>
      <c r="J61" s="158"/>
      <c r="K61" s="5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158"/>
      <c r="K62" s="5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158"/>
      <c r="K63" s="5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158"/>
      <c r="K64" s="5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158"/>
      <c r="K65" s="5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158"/>
      <c r="K66" s="5"/>
    </row>
    <row r="67" spans="1:11" ht="15">
      <c r="A67" s="5"/>
      <c r="B67" s="5"/>
      <c r="C67" s="5"/>
      <c r="D67" s="5"/>
      <c r="E67" s="5"/>
      <c r="F67" s="5"/>
      <c r="G67" s="5"/>
      <c r="H67" s="5"/>
      <c r="I67" s="5"/>
      <c r="J67" s="158"/>
      <c r="K67" s="5"/>
    </row>
    <row r="68" spans="1:11" ht="15">
      <c r="A68" s="5"/>
      <c r="B68" s="6"/>
      <c r="C68" s="6"/>
      <c r="D68" s="6"/>
      <c r="E68" s="6"/>
      <c r="F68" s="5"/>
      <c r="G68" s="6"/>
      <c r="H68" s="6"/>
      <c r="I68" s="6"/>
      <c r="J68" s="158"/>
      <c r="K68" s="6"/>
    </row>
    <row r="69" spans="1:11" ht="15">
      <c r="A69" s="5"/>
      <c r="B69" s="6"/>
      <c r="C69" s="6"/>
      <c r="D69" s="6"/>
      <c r="E69" s="6"/>
      <c r="F69" s="6"/>
      <c r="G69" s="6"/>
      <c r="H69" s="6"/>
      <c r="I69" s="6"/>
      <c r="J69" s="158"/>
      <c r="K69" s="6"/>
    </row>
    <row r="70" spans="1:11" ht="15">
      <c r="A70" s="5"/>
      <c r="B70" s="6"/>
      <c r="C70" s="6"/>
      <c r="D70" s="6"/>
      <c r="E70" s="6"/>
      <c r="F70" s="6"/>
      <c r="G70" s="6"/>
      <c r="H70" s="6"/>
      <c r="I70" s="6"/>
      <c r="J70" s="158"/>
      <c r="K70" s="6"/>
    </row>
    <row r="71" spans="1:6" ht="15">
      <c r="A71" s="16"/>
      <c r="F71" s="6"/>
    </row>
    <row r="72" ht="12.75">
      <c r="A72" s="16"/>
    </row>
    <row r="73" ht="12.75">
      <c r="A73" s="16"/>
    </row>
    <row r="74" ht="12.75">
      <c r="A74" s="16"/>
    </row>
  </sheetData>
  <printOptions/>
  <pageMargins left="1.968503937007874" right="0.7874015748031497" top="3.937007874015748" bottom="0.984251968503937" header="0.5118110236220472" footer="0.5118110236220472"/>
  <pageSetup horizontalDpi="600" verticalDpi="600" orientation="portrait" paperSize="12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workbookViewId="0" topLeftCell="A12">
      <selection activeCell="D12" sqref="D12"/>
    </sheetView>
  </sheetViews>
  <sheetFormatPr defaultColWidth="9.140625" defaultRowHeight="12.75"/>
  <cols>
    <col min="1" max="1" width="17.8515625" style="38" customWidth="1"/>
    <col min="2" max="2" width="10.28125" style="38" customWidth="1"/>
    <col min="3" max="3" width="9.140625" style="38" customWidth="1"/>
    <col min="4" max="4" width="22.8515625" style="38" customWidth="1"/>
    <col min="5" max="5" width="12.7109375" style="45" customWidth="1"/>
    <col min="6" max="6" width="12.00390625" style="38" customWidth="1"/>
    <col min="7" max="9" width="15.140625" style="38" customWidth="1"/>
    <col min="10" max="10" width="13.140625" style="38" customWidth="1"/>
    <col min="11" max="16384" width="9.140625" style="45" customWidth="1"/>
  </cols>
  <sheetData>
    <row r="1" spans="1:10" ht="18">
      <c r="A1" s="22"/>
      <c r="B1" s="23"/>
      <c r="C1" s="23"/>
      <c r="D1" s="23"/>
      <c r="E1" s="135" t="s">
        <v>28</v>
      </c>
      <c r="F1" s="135" t="s">
        <v>28</v>
      </c>
      <c r="G1" s="135" t="s">
        <v>30</v>
      </c>
      <c r="H1" s="135" t="s">
        <v>32</v>
      </c>
      <c r="I1" s="143" t="s">
        <v>118</v>
      </c>
      <c r="J1" s="136"/>
    </row>
    <row r="2" spans="1:10" ht="15.75">
      <c r="A2" s="27"/>
      <c r="B2" s="20"/>
      <c r="C2" s="20"/>
      <c r="D2" s="20"/>
      <c r="E2" s="120" t="s">
        <v>27</v>
      </c>
      <c r="F2" s="120" t="s">
        <v>29</v>
      </c>
      <c r="G2" s="120" t="s">
        <v>31</v>
      </c>
      <c r="H2" s="120" t="s">
        <v>66</v>
      </c>
      <c r="I2" s="144" t="s">
        <v>119</v>
      </c>
      <c r="J2" s="137" t="s">
        <v>1</v>
      </c>
    </row>
    <row r="3" spans="1:10" ht="15.75">
      <c r="A3" s="121" t="s">
        <v>83</v>
      </c>
      <c r="B3" s="122"/>
      <c r="C3" s="122"/>
      <c r="D3" s="122"/>
      <c r="E3" s="141"/>
      <c r="F3" s="141"/>
      <c r="G3" s="141"/>
      <c r="H3" s="141"/>
      <c r="I3" s="145"/>
      <c r="J3" s="24"/>
    </row>
    <row r="4" spans="1:10" ht="15.75">
      <c r="A4" s="123" t="s">
        <v>84</v>
      </c>
      <c r="B4" s="20" t="s">
        <v>85</v>
      </c>
      <c r="C4" s="20"/>
      <c r="D4" s="20"/>
      <c r="E4" s="141"/>
      <c r="F4" s="141"/>
      <c r="G4" s="141"/>
      <c r="H4" s="141"/>
      <c r="I4" s="145"/>
      <c r="J4" s="24"/>
    </row>
    <row r="5" spans="1:10" ht="14.25">
      <c r="A5" s="25" t="s">
        <v>86</v>
      </c>
      <c r="B5" s="26"/>
      <c r="C5" s="26"/>
      <c r="D5" s="26"/>
      <c r="E5" s="141"/>
      <c r="F5" s="141"/>
      <c r="G5" s="141"/>
      <c r="H5" s="141"/>
      <c r="I5" s="145"/>
      <c r="J5" s="24"/>
    </row>
    <row r="6" spans="1:10" ht="14.25">
      <c r="A6" s="27" t="s">
        <v>87</v>
      </c>
      <c r="B6" s="20"/>
      <c r="C6" s="20"/>
      <c r="D6" s="20"/>
      <c r="E6" s="141"/>
      <c r="F6" s="141"/>
      <c r="G6" s="141"/>
      <c r="H6" s="141"/>
      <c r="I6" s="145"/>
      <c r="J6" s="24"/>
    </row>
    <row r="7" spans="1:10" ht="12.75">
      <c r="A7" s="28"/>
      <c r="B7" s="29"/>
      <c r="C7" s="29"/>
      <c r="D7" s="29"/>
      <c r="E7" s="141"/>
      <c r="F7" s="141"/>
      <c r="G7" s="141"/>
      <c r="H7" s="141"/>
      <c r="I7" s="145"/>
      <c r="J7" s="24"/>
    </row>
    <row r="8" spans="1:10" ht="12.75">
      <c r="A8" s="30"/>
      <c r="B8" s="31"/>
      <c r="C8" s="31"/>
      <c r="D8" s="29"/>
      <c r="E8" s="141"/>
      <c r="F8" s="141"/>
      <c r="G8" s="141"/>
      <c r="H8" s="141"/>
      <c r="I8" s="145"/>
      <c r="J8" s="24"/>
    </row>
    <row r="9" spans="1:10" ht="15.75">
      <c r="A9" s="121" t="s">
        <v>88</v>
      </c>
      <c r="B9" s="122"/>
      <c r="C9" s="122"/>
      <c r="D9" s="32"/>
      <c r="E9" s="188">
        <f>J9*62.5%</f>
        <v>6.14375</v>
      </c>
      <c r="F9" s="188">
        <f>J9*17.763157%</f>
        <v>1.7461183330999999</v>
      </c>
      <c r="G9" s="188">
        <f>J9*13.157894%</f>
        <v>1.2934209802</v>
      </c>
      <c r="H9" s="188">
        <f>J9*3.289473%</f>
        <v>0.32335519590000006</v>
      </c>
      <c r="I9" s="189">
        <f>J9*3.289473%</f>
        <v>0.32335519590000006</v>
      </c>
      <c r="J9" s="33">
        <v>9.83</v>
      </c>
    </row>
    <row r="10" spans="1:10" ht="14.25">
      <c r="A10" s="27"/>
      <c r="B10" s="20"/>
      <c r="C10" s="20"/>
      <c r="D10" s="20"/>
      <c r="E10" s="142"/>
      <c r="F10" s="142"/>
      <c r="G10" s="142"/>
      <c r="H10" s="142"/>
      <c r="I10" s="146"/>
      <c r="J10" s="34"/>
    </row>
    <row r="11" spans="1:10" ht="15.75">
      <c r="A11" s="121" t="s">
        <v>89</v>
      </c>
      <c r="B11" s="122"/>
      <c r="C11" s="122"/>
      <c r="D11" s="122"/>
      <c r="E11" s="142"/>
      <c r="F11" s="142"/>
      <c r="G11" s="142"/>
      <c r="H11" s="142"/>
      <c r="I11" s="146"/>
      <c r="J11" s="35"/>
    </row>
    <row r="12" spans="1:10" ht="15.75">
      <c r="A12" s="123" t="s">
        <v>90</v>
      </c>
      <c r="B12" s="124"/>
      <c r="C12" s="124"/>
      <c r="D12" s="124"/>
      <c r="E12" s="142"/>
      <c r="F12" s="142"/>
      <c r="G12" s="142"/>
      <c r="H12" s="142"/>
      <c r="I12" s="146"/>
      <c r="J12" s="35"/>
    </row>
    <row r="13" spans="1:10" ht="15.75">
      <c r="A13" s="27" t="s">
        <v>91</v>
      </c>
      <c r="B13" s="124"/>
      <c r="C13" s="124"/>
      <c r="D13" s="124"/>
      <c r="E13" s="142"/>
      <c r="F13" s="142"/>
      <c r="G13" s="142"/>
      <c r="H13" s="142"/>
      <c r="I13" s="146"/>
      <c r="J13" s="35"/>
    </row>
    <row r="14" spans="1:10" ht="15.75">
      <c r="A14" s="25"/>
      <c r="B14" s="122"/>
      <c r="C14" s="122"/>
      <c r="D14" s="122"/>
      <c r="E14" s="142"/>
      <c r="F14" s="142"/>
      <c r="G14" s="142"/>
      <c r="H14" s="142"/>
      <c r="I14" s="146"/>
      <c r="J14" s="35"/>
    </row>
    <row r="15" spans="1:10" ht="15.75">
      <c r="A15" s="125" t="s">
        <v>92</v>
      </c>
      <c r="B15" s="124"/>
      <c r="C15" s="124"/>
      <c r="D15" s="124"/>
      <c r="E15" s="142"/>
      <c r="F15" s="142"/>
      <c r="G15" s="142"/>
      <c r="H15" s="142"/>
      <c r="I15" s="146"/>
      <c r="J15" s="35"/>
    </row>
    <row r="16" spans="1:10" ht="15">
      <c r="A16" s="126" t="s">
        <v>93</v>
      </c>
      <c r="B16" s="127"/>
      <c r="C16" s="127"/>
      <c r="D16" s="127"/>
      <c r="E16" s="188">
        <f>J16*62.5%</f>
        <v>11.7375</v>
      </c>
      <c r="F16" s="188">
        <f>J16*17.763157%</f>
        <v>3.3359208846</v>
      </c>
      <c r="G16" s="188">
        <f>J16*13.157894%</f>
        <v>2.4710524932</v>
      </c>
      <c r="H16" s="188">
        <f>J16*3.289473%</f>
        <v>0.6177630294000002</v>
      </c>
      <c r="I16" s="189">
        <f>J16*3.289473%</f>
        <v>0.6177630294000002</v>
      </c>
      <c r="J16" s="128">
        <v>18.78</v>
      </c>
    </row>
    <row r="17" spans="1:10" ht="15">
      <c r="A17" s="125" t="s">
        <v>94</v>
      </c>
      <c r="B17" s="5"/>
      <c r="C17" s="5"/>
      <c r="D17" s="5"/>
      <c r="E17" s="188">
        <f>J17*62.5%</f>
        <v>44.0125</v>
      </c>
      <c r="F17" s="188">
        <f>J17*17.763157%</f>
        <v>12.5088151594</v>
      </c>
      <c r="G17" s="188">
        <f>J17*13.157894%</f>
        <v>9.265788954800001</v>
      </c>
      <c r="H17" s="188">
        <f>J17*3.289473%</f>
        <v>2.3164468866000005</v>
      </c>
      <c r="I17" s="189">
        <f>J17*3.289473%</f>
        <v>2.3164468866000005</v>
      </c>
      <c r="J17" s="128">
        <v>70.42</v>
      </c>
    </row>
    <row r="18" spans="1:10" ht="15">
      <c r="A18" s="126" t="s">
        <v>95</v>
      </c>
      <c r="B18" s="127"/>
      <c r="C18" s="127"/>
      <c r="D18" s="127"/>
      <c r="E18" s="188">
        <f>J18*62.5%</f>
        <v>211.2625</v>
      </c>
      <c r="F18" s="188">
        <f>J18*17.763157%</f>
        <v>60.04302329139999</v>
      </c>
      <c r="G18" s="188">
        <f>J18*13.157894%</f>
        <v>44.4763132988</v>
      </c>
      <c r="H18" s="188">
        <f>J18*3.289473%</f>
        <v>11.1190766346</v>
      </c>
      <c r="I18" s="189">
        <f>J18*3.289473%</f>
        <v>11.1190766346</v>
      </c>
      <c r="J18" s="128">
        <v>338.02</v>
      </c>
    </row>
    <row r="19" spans="1:10" ht="15">
      <c r="A19" s="125" t="s">
        <v>96</v>
      </c>
      <c r="B19" s="5"/>
      <c r="C19" s="5"/>
      <c r="D19" s="5"/>
      <c r="E19" s="188">
        <f>J19*62.5%</f>
        <v>422.53125</v>
      </c>
      <c r="F19" s="188">
        <f>J19*17.763157%</f>
        <v>120.08782289849998</v>
      </c>
      <c r="G19" s="188">
        <f>J19*13.157894%</f>
        <v>88.953942387</v>
      </c>
      <c r="H19" s="188">
        <f>J19*3.289473%</f>
        <v>22.2384822165</v>
      </c>
      <c r="I19" s="189">
        <f>J19*3.289473%</f>
        <v>22.2384822165</v>
      </c>
      <c r="J19" s="128">
        <v>676.05</v>
      </c>
    </row>
    <row r="20" spans="1:10" ht="15">
      <c r="A20" s="125"/>
      <c r="B20" s="5"/>
      <c r="C20" s="5"/>
      <c r="D20" s="5"/>
      <c r="E20" s="142"/>
      <c r="F20" s="142"/>
      <c r="G20" s="142"/>
      <c r="H20" s="142"/>
      <c r="I20" s="146"/>
      <c r="J20" s="128"/>
    </row>
    <row r="21" spans="1:10" ht="15">
      <c r="A21" s="125" t="s">
        <v>97</v>
      </c>
      <c r="B21" s="5"/>
      <c r="C21" s="5"/>
      <c r="D21" s="5"/>
      <c r="E21" s="142"/>
      <c r="F21" s="142"/>
      <c r="G21" s="142"/>
      <c r="H21" s="142"/>
      <c r="I21" s="146"/>
      <c r="J21" s="33"/>
    </row>
    <row r="22" spans="1:10" ht="15">
      <c r="A22" s="126" t="s">
        <v>98</v>
      </c>
      <c r="B22" s="127"/>
      <c r="C22" s="127"/>
      <c r="D22" s="127"/>
      <c r="E22" s="142"/>
      <c r="F22" s="142"/>
      <c r="G22" s="142"/>
      <c r="H22" s="142"/>
      <c r="I22" s="146"/>
      <c r="J22" s="33"/>
    </row>
    <row r="23" spans="1:10" ht="15">
      <c r="A23" s="126" t="s">
        <v>99</v>
      </c>
      <c r="B23" s="127"/>
      <c r="C23" s="127"/>
      <c r="D23" s="127"/>
      <c r="E23" s="142"/>
      <c r="F23" s="142"/>
      <c r="G23" s="142"/>
      <c r="H23" s="142"/>
      <c r="I23" s="146"/>
      <c r="J23" s="33"/>
    </row>
    <row r="24" spans="1:10" ht="15">
      <c r="A24" s="129"/>
      <c r="B24" s="130"/>
      <c r="C24" s="130"/>
      <c r="D24" s="130"/>
      <c r="E24" s="142"/>
      <c r="F24" s="142"/>
      <c r="G24" s="142"/>
      <c r="H24" s="142"/>
      <c r="I24" s="146"/>
      <c r="J24" s="33"/>
    </row>
    <row r="25" spans="1:10" ht="15.75">
      <c r="A25" s="121" t="s">
        <v>100</v>
      </c>
      <c r="B25" s="122"/>
      <c r="C25" s="122"/>
      <c r="D25" s="26"/>
      <c r="E25" s="142"/>
      <c r="F25" s="142"/>
      <c r="G25" s="142"/>
      <c r="H25" s="142"/>
      <c r="I25" s="146"/>
      <c r="J25" s="33"/>
    </row>
    <row r="26" spans="1:10" ht="15">
      <c r="A26" s="27" t="s">
        <v>101</v>
      </c>
      <c r="B26" s="20"/>
      <c r="C26" s="20"/>
      <c r="D26" s="20"/>
      <c r="E26" s="142"/>
      <c r="F26" s="142"/>
      <c r="G26" s="142"/>
      <c r="H26" s="142"/>
      <c r="I26" s="146"/>
      <c r="J26" s="33"/>
    </row>
    <row r="27" spans="1:10" ht="15">
      <c r="A27" s="25"/>
      <c r="B27" s="26"/>
      <c r="C27" s="26"/>
      <c r="D27" s="26"/>
      <c r="E27" s="142"/>
      <c r="F27" s="142"/>
      <c r="G27" s="142"/>
      <c r="H27" s="142"/>
      <c r="I27" s="146"/>
      <c r="J27" s="33"/>
    </row>
    <row r="28" spans="1:10" ht="15.75">
      <c r="A28" s="125" t="s">
        <v>92</v>
      </c>
      <c r="B28" s="124"/>
      <c r="C28" s="124"/>
      <c r="D28" s="124"/>
      <c r="E28" s="142"/>
      <c r="F28" s="142"/>
      <c r="G28" s="142"/>
      <c r="H28" s="142"/>
      <c r="I28" s="146"/>
      <c r="J28" s="33"/>
    </row>
    <row r="29" spans="1:10" ht="15">
      <c r="A29" s="126" t="s">
        <v>93</v>
      </c>
      <c r="B29" s="127"/>
      <c r="C29" s="127"/>
      <c r="D29" s="127"/>
      <c r="E29" s="188">
        <f>J29*62.5%</f>
        <v>17.606250000000003</v>
      </c>
      <c r="F29" s="188">
        <f>J29*17.763157%</f>
        <v>5.0038813269</v>
      </c>
      <c r="G29" s="188">
        <f>J29*13.157894%</f>
        <v>3.7065787398000003</v>
      </c>
      <c r="H29" s="188">
        <f>J29*3.289473%</f>
        <v>0.9266445441000002</v>
      </c>
      <c r="I29" s="189">
        <f>J29*3.289473%</f>
        <v>0.9266445441000002</v>
      </c>
      <c r="J29" s="128">
        <v>28.17</v>
      </c>
    </row>
    <row r="30" spans="1:10" ht="15">
      <c r="A30" s="125" t="s">
        <v>94</v>
      </c>
      <c r="B30" s="5"/>
      <c r="C30" s="5"/>
      <c r="D30" s="5"/>
      <c r="E30" s="188">
        <f>J30*62.5%</f>
        <v>61.618750000000006</v>
      </c>
      <c r="F30" s="188">
        <f>J30*17.763157%</f>
        <v>17.5126964863</v>
      </c>
      <c r="G30" s="188">
        <f>J30*13.157894%</f>
        <v>12.9723676946</v>
      </c>
      <c r="H30" s="188">
        <f>J30*3.289473%</f>
        <v>3.2430914307000007</v>
      </c>
      <c r="I30" s="189">
        <f>J30*3.289473%</f>
        <v>3.2430914307000007</v>
      </c>
      <c r="J30" s="128">
        <v>98.59</v>
      </c>
    </row>
    <row r="31" spans="1:10" ht="15">
      <c r="A31" s="126" t="s">
        <v>95</v>
      </c>
      <c r="B31" s="127"/>
      <c r="C31" s="127"/>
      <c r="D31" s="127"/>
      <c r="E31" s="188">
        <f>J31*62.5%</f>
        <v>316.90000000000003</v>
      </c>
      <c r="F31" s="188">
        <f>J31*17.763157%</f>
        <v>90.06631125279999</v>
      </c>
      <c r="G31" s="188">
        <f>J31*13.157894%</f>
        <v>66.7157857376</v>
      </c>
      <c r="H31" s="188">
        <f>J31*3.289473%</f>
        <v>16.678943899200004</v>
      </c>
      <c r="I31" s="189">
        <f>J31*3.289473%</f>
        <v>16.678943899200004</v>
      </c>
      <c r="J31" s="128">
        <v>507.04</v>
      </c>
    </row>
    <row r="32" spans="1:10" ht="15">
      <c r="A32" s="125" t="s">
        <v>96</v>
      </c>
      <c r="B32" s="5"/>
      <c r="C32" s="5"/>
      <c r="D32" s="5"/>
      <c r="E32" s="188">
        <f>J32*62.5%</f>
        <v>511.73125</v>
      </c>
      <c r="F32" s="188">
        <f>J32*17.763157%</f>
        <v>145.4394005689</v>
      </c>
      <c r="G32" s="188">
        <f>J32*13.157894%</f>
        <v>107.7328887038</v>
      </c>
      <c r="H32" s="188">
        <f>J32*3.289473%</f>
        <v>26.9332180821</v>
      </c>
      <c r="I32" s="189">
        <f>J32*3.289473%</f>
        <v>26.9332180821</v>
      </c>
      <c r="J32" s="128">
        <v>818.77</v>
      </c>
    </row>
    <row r="33" spans="1:10" ht="15">
      <c r="A33" s="125" t="s">
        <v>97</v>
      </c>
      <c r="B33" s="5"/>
      <c r="C33" s="5"/>
      <c r="D33" s="5"/>
      <c r="E33" s="142"/>
      <c r="F33" s="142"/>
      <c r="G33" s="142"/>
      <c r="H33" s="142"/>
      <c r="I33" s="146"/>
      <c r="J33" s="33"/>
    </row>
    <row r="34" spans="1:10" ht="15">
      <c r="A34" s="126" t="s">
        <v>98</v>
      </c>
      <c r="B34" s="127"/>
      <c r="C34" s="127"/>
      <c r="D34" s="127"/>
      <c r="E34" s="142"/>
      <c r="F34" s="142"/>
      <c r="G34" s="142"/>
      <c r="H34" s="142"/>
      <c r="I34" s="146"/>
      <c r="J34" s="33"/>
    </row>
    <row r="35" spans="1:10" ht="15">
      <c r="A35" s="125" t="s">
        <v>99</v>
      </c>
      <c r="B35" s="5"/>
      <c r="C35" s="5"/>
      <c r="D35" s="5"/>
      <c r="E35" s="142"/>
      <c r="F35" s="142"/>
      <c r="G35" s="142"/>
      <c r="H35" s="142"/>
      <c r="I35" s="146"/>
      <c r="J35" s="33"/>
    </row>
    <row r="36" spans="1:10" ht="15">
      <c r="A36" s="25"/>
      <c r="B36" s="26"/>
      <c r="C36" s="26"/>
      <c r="D36" s="26"/>
      <c r="E36" s="142"/>
      <c r="F36" s="142"/>
      <c r="G36" s="142"/>
      <c r="H36" s="142"/>
      <c r="I36" s="146"/>
      <c r="J36" s="33"/>
    </row>
    <row r="37" spans="1:10" ht="15.75">
      <c r="A37" s="121" t="s">
        <v>102</v>
      </c>
      <c r="B37" s="122"/>
      <c r="C37" s="26" t="s">
        <v>103</v>
      </c>
      <c r="D37" s="26"/>
      <c r="E37" s="142"/>
      <c r="F37" s="142"/>
      <c r="G37" s="142"/>
      <c r="H37" s="142"/>
      <c r="I37" s="146"/>
      <c r="J37" s="36"/>
    </row>
    <row r="38" spans="1:10" ht="15">
      <c r="A38" s="27" t="s">
        <v>104</v>
      </c>
      <c r="B38" s="20"/>
      <c r="C38" s="20"/>
      <c r="D38" s="20"/>
      <c r="E38" s="142"/>
      <c r="F38" s="142"/>
      <c r="G38" s="142"/>
      <c r="H38" s="142"/>
      <c r="I38" s="146"/>
      <c r="J38" s="36"/>
    </row>
    <row r="39" spans="1:10" ht="15">
      <c r="A39" s="25"/>
      <c r="B39" s="26"/>
      <c r="C39" s="26"/>
      <c r="D39" s="26"/>
      <c r="E39" s="142"/>
      <c r="F39" s="142"/>
      <c r="G39" s="142"/>
      <c r="H39" s="142"/>
      <c r="I39" s="146"/>
      <c r="J39" s="36"/>
    </row>
    <row r="40" spans="1:10" ht="15">
      <c r="A40" s="27"/>
      <c r="B40" s="20"/>
      <c r="C40" s="20"/>
      <c r="D40" s="20"/>
      <c r="E40" s="142"/>
      <c r="F40" s="142"/>
      <c r="G40" s="142"/>
      <c r="H40" s="142"/>
      <c r="I40" s="146"/>
      <c r="J40" s="36"/>
    </row>
    <row r="41" spans="1:10" ht="15.75">
      <c r="A41" s="121" t="s">
        <v>105</v>
      </c>
      <c r="B41" s="122"/>
      <c r="C41" s="122"/>
      <c r="D41" s="26"/>
      <c r="E41" s="142"/>
      <c r="F41" s="142"/>
      <c r="G41" s="142"/>
      <c r="H41" s="142"/>
      <c r="I41" s="146"/>
      <c r="J41" s="33"/>
    </row>
    <row r="42" spans="1:10" ht="15">
      <c r="A42" s="25" t="s">
        <v>106</v>
      </c>
      <c r="B42" s="26"/>
      <c r="C42" s="26"/>
      <c r="D42" s="26"/>
      <c r="E42" s="188">
        <f>J42*62.5%</f>
        <v>11.7375</v>
      </c>
      <c r="F42" s="188">
        <f>J42*17.763157%</f>
        <v>3.3359208846</v>
      </c>
      <c r="G42" s="188">
        <f>J42*13.157894%</f>
        <v>2.4710524932</v>
      </c>
      <c r="H42" s="188">
        <f>J42*3.289473%</f>
        <v>0.6177630294000002</v>
      </c>
      <c r="I42" s="189">
        <f>J42*3.289473%</f>
        <v>0.6177630294000002</v>
      </c>
      <c r="J42" s="33">
        <v>18.78</v>
      </c>
    </row>
    <row r="43" spans="1:10" ht="15">
      <c r="A43" s="27"/>
      <c r="B43" s="20"/>
      <c r="C43" s="20"/>
      <c r="D43" s="20"/>
      <c r="E43" s="188"/>
      <c r="F43" s="188"/>
      <c r="G43" s="188"/>
      <c r="H43" s="188"/>
      <c r="I43" s="189"/>
      <c r="J43" s="33"/>
    </row>
    <row r="44" spans="1:10" ht="15.75">
      <c r="A44" s="121" t="s">
        <v>107</v>
      </c>
      <c r="B44" s="122"/>
      <c r="C44" s="122"/>
      <c r="D44" s="122"/>
      <c r="E44" s="188">
        <f>J44*62.5%</f>
        <v>12.2875</v>
      </c>
      <c r="F44" s="188">
        <f>J44*17.763157%</f>
        <v>3.4922366661999997</v>
      </c>
      <c r="G44" s="188">
        <f>J44*13.157894%</f>
        <v>2.5868419604</v>
      </c>
      <c r="H44" s="188">
        <f>J44*3.289473%</f>
        <v>0.6467103918000001</v>
      </c>
      <c r="I44" s="189">
        <f>J44*3.289473%</f>
        <v>0.6467103918000001</v>
      </c>
      <c r="J44" s="33">
        <v>19.66</v>
      </c>
    </row>
    <row r="45" spans="1:10" ht="15.75">
      <c r="A45" s="123" t="s">
        <v>108</v>
      </c>
      <c r="B45" s="20"/>
      <c r="C45" s="20"/>
      <c r="D45" s="20"/>
      <c r="E45" s="188"/>
      <c r="F45" s="188"/>
      <c r="G45" s="188"/>
      <c r="H45" s="188"/>
      <c r="I45" s="189"/>
      <c r="J45" s="36"/>
    </row>
    <row r="46" spans="1:10" ht="15.75">
      <c r="A46" s="121"/>
      <c r="B46" s="26"/>
      <c r="C46" s="26"/>
      <c r="D46" s="26"/>
      <c r="E46" s="188"/>
      <c r="F46" s="188"/>
      <c r="G46" s="188"/>
      <c r="H46" s="188"/>
      <c r="I46" s="189"/>
      <c r="J46" s="36"/>
    </row>
    <row r="47" spans="1:10" ht="15.75">
      <c r="A47" s="123" t="s">
        <v>109</v>
      </c>
      <c r="B47" s="124"/>
      <c r="C47" s="124"/>
      <c r="D47" s="124"/>
      <c r="E47" s="188"/>
      <c r="F47" s="188"/>
      <c r="G47" s="188"/>
      <c r="H47" s="188"/>
      <c r="I47" s="189"/>
      <c r="J47" s="36"/>
    </row>
    <row r="48" spans="1:10" ht="15.75">
      <c r="A48" s="121" t="s">
        <v>110</v>
      </c>
      <c r="B48" s="122"/>
      <c r="C48" s="122"/>
      <c r="D48" s="122"/>
      <c r="E48" s="188">
        <f>J48*62.5%</f>
        <v>1.1687500000000002</v>
      </c>
      <c r="F48" s="188">
        <f>J48*17.763157%</f>
        <v>0.3321710359</v>
      </c>
      <c r="G48" s="188">
        <f>J48*13.157894%</f>
        <v>0.2460526178</v>
      </c>
      <c r="H48" s="188">
        <f>J48*3.289473%</f>
        <v>0.06151314510000001</v>
      </c>
      <c r="I48" s="189">
        <f>J48*3.289473%</f>
        <v>0.06151314510000001</v>
      </c>
      <c r="J48" s="33">
        <v>1.87</v>
      </c>
    </row>
    <row r="49" spans="1:10" ht="15.75">
      <c r="A49" s="121" t="s">
        <v>111</v>
      </c>
      <c r="B49" s="122"/>
      <c r="C49" s="122"/>
      <c r="D49" s="122"/>
      <c r="E49" s="142"/>
      <c r="F49" s="142"/>
      <c r="G49" s="142"/>
      <c r="H49" s="142"/>
      <c r="I49" s="146"/>
      <c r="J49" s="33"/>
    </row>
    <row r="50" spans="1:10" ht="15.75">
      <c r="A50" s="131" t="s">
        <v>112</v>
      </c>
      <c r="B50" s="132"/>
      <c r="C50" s="132"/>
      <c r="D50" s="132"/>
      <c r="E50" s="142"/>
      <c r="F50" s="142"/>
      <c r="G50" s="142"/>
      <c r="H50" s="142"/>
      <c r="I50" s="146"/>
      <c r="J50" s="33"/>
    </row>
    <row r="51" spans="1:10" ht="16.5" thickBot="1">
      <c r="A51" s="133" t="s">
        <v>113</v>
      </c>
      <c r="B51" s="134"/>
      <c r="C51" s="134"/>
      <c r="D51" s="134"/>
      <c r="E51" s="142"/>
      <c r="F51" s="142"/>
      <c r="G51" s="142"/>
      <c r="H51" s="142"/>
      <c r="I51" s="146"/>
      <c r="J51" s="37"/>
    </row>
    <row r="52" spans="1:9" ht="12.75">
      <c r="A52" s="19" t="s">
        <v>114</v>
      </c>
      <c r="E52" s="142"/>
      <c r="F52" s="142"/>
      <c r="G52" s="142"/>
      <c r="H52" s="142"/>
      <c r="I52" s="146"/>
    </row>
    <row r="53" spans="5:9" ht="12.75">
      <c r="E53" s="142"/>
      <c r="F53" s="142"/>
      <c r="G53" s="142"/>
      <c r="H53" s="142"/>
      <c r="I53" s="146"/>
    </row>
  </sheetData>
  <printOptions/>
  <pageMargins left="1.968503937007874" right="0.7874015748031497" top="3.937007874015748" bottom="0.984251968503937" header="0" footer="0.5118110236220472"/>
  <pageSetup horizontalDpi="600" verticalDpi="600" orientation="portrait" paperSize="12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75" zoomScaleSheetLayoutView="75" workbookViewId="0" topLeftCell="A41">
      <selection activeCell="A48" sqref="A48:J49"/>
    </sheetView>
  </sheetViews>
  <sheetFormatPr defaultColWidth="9.140625" defaultRowHeight="12.75"/>
  <sheetData>
    <row r="48" ht="14.25" customHeight="1"/>
  </sheetData>
  <printOptions/>
  <pageMargins left="0.75" right="0.75" top="1" bottom="1" header="0.492125985" footer="0.492125985"/>
  <pageSetup horizontalDpi="600" verticalDpi="600" orientation="portrait" paperSize="9" scale="90" r:id="rId4"/>
  <legacyDrawing r:id="rId3"/>
  <oleObjects>
    <oleObject progId="Word.Document.8" shapeId="589813" r:id="rId1"/>
    <oleObject progId="Word.Document.8" shapeId="61239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REGISTRO DE IMOVEIS</dc:title>
  <dc:subject/>
  <dc:creator>SECRETARIA DA JUSTIÇA E DEFESA DA CIDADANIA</dc:creator>
  <cp:keywords/>
  <dc:description/>
  <cp:lastModifiedBy>Luddy Milla</cp:lastModifiedBy>
  <cp:lastPrinted>2002-12-19T20:37:23Z</cp:lastPrinted>
  <dcterms:created xsi:type="dcterms:W3CDTF">2001-11-12T13:09:33Z</dcterms:created>
  <dcterms:modified xsi:type="dcterms:W3CDTF">2002-09-18T03:50:17Z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